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adachi\Desktop\"/>
    </mc:Choice>
  </mc:AlternateContent>
  <xr:revisionPtr revIDLastSave="0" documentId="8_{0BCB316F-1D0D-4C58-B6E1-506758BAD194}" xr6:coauthVersionLast="47" xr6:coauthVersionMax="47" xr10:uidLastSave="{00000000-0000-0000-0000-000000000000}"/>
  <bookViews>
    <workbookView xWindow="-108" yWindow="-108" windowWidth="23256" windowHeight="12576" tabRatio="841" firstSheet="1" activeTab="2" xr2:uid="{00000000-000D-0000-FFFF-FFFF00000000}"/>
  </bookViews>
  <sheets>
    <sheet name="wk_TB" sheetId="5" state="hidden" r:id="rId1"/>
    <sheet name="入力不要" sheetId="26" r:id="rId2"/>
    <sheet name="共通項目(入力)" sheetId="1" r:id="rId3"/>
    <sheet name="交付申請一覧表" sheetId="44" r:id="rId4"/>
    <sheet name="様式1号_交付申請書(印刷) " sheetId="27" r:id="rId5"/>
    <sheet name="誓約書（印刷）" sheetId="24" r:id="rId6"/>
    <sheet name="別紙１" sheetId="35" r:id="rId7"/>
    <sheet name="別紙２" sheetId="34" r:id="rId8"/>
    <sheet name="別紙3" sheetId="46" r:id="rId9"/>
    <sheet name="別紙４" sheetId="38" r:id="rId10"/>
    <sheet name="別紙５" sheetId="33" r:id="rId11"/>
    <sheet name="別紙6-1" sheetId="39" r:id="rId12"/>
    <sheet name="別紙6-2" sheetId="40" r:id="rId13"/>
    <sheet name="様式3号_申請取下(入力・印刷)" sheetId="12" r:id="rId14"/>
    <sheet name="様式4号_変更申請(入力・印刷)" sheetId="29" r:id="rId15"/>
    <sheet name="様式6号_遂行状況報告(入力・印刷)" sheetId="31" r:id="rId16"/>
    <sheet name="実績報告一覧表" sheetId="45" r:id="rId17"/>
    <sheet name="様式7号_実績報告書(印刷)  " sheetId="32" r:id="rId18"/>
    <sheet name="実績報告(入力・印刷)" sheetId="21" r:id="rId19"/>
    <sheet name="実績報告事業収支決算書(入力・印刷)" sheetId="43" r:id="rId20"/>
    <sheet name="実績報告_設備導入(入力・印刷)" sheetId="23" r:id="rId21"/>
    <sheet name="実績報告_専門家助言(入力・印刷）" sheetId="22" r:id="rId22"/>
    <sheet name="様式８号_取得財産(入力・印刷) " sheetId="14" r:id="rId23"/>
    <sheet name="振込口座登録届出書" sheetId="25" r:id="rId24"/>
    <sheet name="様式11号_取得財産(入力・印刷)" sheetId="15" r:id="rId25"/>
    <sheet name="様式12号効果報告（入力・印刷）" sheetId="36" r:id="rId26"/>
    <sheet name="効果報告別紙" sheetId="37" r:id="rId27"/>
    <sheet name="専門家報告書（専門家→中央会）" sheetId="42" r:id="rId28"/>
  </sheets>
  <definedNames>
    <definedName name="_xlnm.Print_Area" localSheetId="2">'共通項目(入力)'!$A$1:$J$51</definedName>
    <definedName name="_xlnm.Print_Area" localSheetId="26">効果報告別紙!$A$1:$AZ$60</definedName>
    <definedName name="_xlnm.Print_Area" localSheetId="18">'実績報告(入力・印刷)'!$A$1:$Y$27</definedName>
    <definedName name="_xlnm.Print_Area" localSheetId="20">'実績報告_設備導入(入力・印刷)'!$A$1:$D$27</definedName>
    <definedName name="_xlnm.Print_Area" localSheetId="21">'実績報告_専門家助言(入力・印刷）'!$A$1:$L$28</definedName>
    <definedName name="_xlnm.Print_Area" localSheetId="19">'実績報告事業収支決算書(入力・印刷)'!$A$1:$K$25</definedName>
    <definedName name="_xlnm.Print_Area" localSheetId="5">'誓約書（印刷）'!$A$1:$Y$21</definedName>
    <definedName name="_xlnm.Print_Area" localSheetId="27">'専門家報告書（専門家→中央会）'!$A$1:$Z$27</definedName>
    <definedName name="_xlnm.Print_Area" localSheetId="6">別紙１!$A$1:$BA$53</definedName>
    <definedName name="_xlnm.Print_Area" localSheetId="7">別紙２!$A$1:$K$25</definedName>
    <definedName name="_xlnm.Print_Area" localSheetId="8">別紙3!$A$1:$I$51</definedName>
    <definedName name="_xlnm.Print_Area" localSheetId="9">別紙４!$A$1:$Z$16</definedName>
    <definedName name="_xlnm.Print_Area" localSheetId="10">別紙５!$A$1:$AZ$60</definedName>
    <definedName name="_xlnm.Print_Area" localSheetId="11">'別紙6-1'!$A$1:$I$16</definedName>
    <definedName name="_xlnm.Print_Area" localSheetId="12">'別紙6-2'!$A$1:$G$16</definedName>
    <definedName name="_xlnm.Print_Area" localSheetId="24">'様式11号_取得財産(入力・印刷)'!$A$1:$Y$44</definedName>
    <definedName name="_xlnm.Print_Area" localSheetId="25">'様式12号効果報告（入力・印刷）'!$A$1:$Z$43</definedName>
    <definedName name="_xlnm.Print_Area" localSheetId="4">'様式1号_交付申請書(印刷) '!$A$1:$Y$36</definedName>
    <definedName name="_xlnm.Print_Area" localSheetId="13">'様式3号_申請取下(入力・印刷)'!$A$2:$X$40</definedName>
    <definedName name="_xlnm.Print_Area" localSheetId="14">'様式4号_変更申請(入力・印刷)'!$A$1:$Y$36</definedName>
    <definedName name="_xlnm.Print_Area" localSheetId="15">'様式6号_遂行状況報告(入力・印刷)'!$A$1:$Y$41</definedName>
    <definedName name="_xlnm.Print_Area" localSheetId="17">'様式7号_実績報告書(印刷)  '!$A$1:$Y$42</definedName>
    <definedName name="_xlnm.Print_Area" localSheetId="22">'様式８号_取得財産(入力・印刷) '!$A$1:$Y$41</definedName>
    <definedName name="あああ">'実績報告事業収支決算書(入力・印刷)'!$G$19</definedName>
    <definedName name="エネコス">#REF!</definedName>
    <definedName name="エネコス割合">#REF!</definedName>
    <definedName name="ｺｳｻﾞﾒｲｷﾞ">'共通項目(入力)'!$B$42</definedName>
    <definedName name="コロナ融資の利用">#REF!</definedName>
    <definedName name="コロナ融資名">#REF!</definedName>
    <definedName name="ﾌﾘｶﾞﾅ">'共通項目(入力)'!$B$8</definedName>
    <definedName name="メールアドレス">'共通項目(入力)'!$B$17</definedName>
    <definedName name="会社電話番号">'共通項目(入力)'!$B$12</definedName>
    <definedName name="金融機関名">'共通項目(入力)'!$B$38</definedName>
    <definedName name="県内発注">#REF!</definedName>
    <definedName name="交付決定日等">'共通項目(入力)'!$B$26</definedName>
    <definedName name="交付申請日">'共通項目(入力)'!$B$24</definedName>
    <definedName name="口座番号">'共通項目(入力)'!$B$42</definedName>
    <definedName name="口座名義">'共通項目(入力)'!$B$43</definedName>
    <definedName name="削減割合">#REF!</definedName>
    <definedName name="支援機関E_mail">'共通項目(入力)'!#REF!</definedName>
    <definedName name="支援機関電話番号">'共通項目(入力)'!#REF!</definedName>
    <definedName name="支援機関名">'共通項目(入力)'!#REF!</definedName>
    <definedName name="支援担当者氏名">'共通項目(入力)'!#REF!</definedName>
    <definedName name="支店コード">'共通項目(入力)'!$B$40</definedName>
    <definedName name="支店名">'共通項目(入力)'!$B$39</definedName>
    <definedName name="資本金等">'共通項目(入力)'!$B$20</definedName>
    <definedName name="事業開始日">#REF!</definedName>
    <definedName name="事業概要">別紙１!$B$26</definedName>
    <definedName name="事業後エネコス">#REF!</definedName>
    <definedName name="事業終了日">'共通項目(入力)'!$B$34</definedName>
    <definedName name="事業終了予定日">'共通項目(入力)'!$B$22</definedName>
    <definedName name="事業年度">'共通項目(入力)'!$B$2</definedName>
    <definedName name="実績_年間削減額">#REF!</definedName>
    <definedName name="実績_補助金額">'実績報告(入力・印刷)'!$N$16</definedName>
    <definedName name="実績_補助対象">'実績報告事業収支決算書(入力・印刷)'!$E$19</definedName>
    <definedName name="実績_補助対象経費">'実績報告事業収支決算書(入力・印刷)'!$E$19</definedName>
    <definedName name="実績_補助対象経費×補助率">'実績報告(入力・印刷)'!$H$16</definedName>
    <definedName name="実績_補助率">'実績報告(入力・印刷)'!#REF!</definedName>
    <definedName name="実績報告日">'共通項目(入力)'!$B$35</definedName>
    <definedName name="主たる業種">'共通項目(入力)'!$B$18</definedName>
    <definedName name="住所">'共通項目(入力)'!$B$7</definedName>
    <definedName name="従業員数">'共通項目(入力)'!$B$19</definedName>
    <definedName name="助言者氏名">'別紙6-2'!#REF!</definedName>
    <definedName name="新規登録・変更の別">'共通項目(入力)'!$B$37</definedName>
    <definedName name="申請時_年間削減額">#REF!</definedName>
    <definedName name="申請取下日">'共通項目(入力)'!$B$28</definedName>
    <definedName name="遂行状況報告日">'共通項目(入力)'!$B$32</definedName>
    <definedName name="請求額">'共通項目(入力)'!#REF!</definedName>
    <definedName name="請求日">'共通項目(入力)'!#REF!</definedName>
    <definedName name="設備１">'別紙6-1'!$B$6</definedName>
    <definedName name="設備２">'別紙6-1'!$B$7</definedName>
    <definedName name="設備３">'別紙6-1'!$B$8</definedName>
    <definedName name="設備４">'別紙6-1'!$B$9</definedName>
    <definedName name="設備５">'別紙6-1'!$B$10</definedName>
    <definedName name="設備のエネコス削減額">#REF!</definedName>
    <definedName name="総コスト">#REF!</definedName>
    <definedName name="代表者氏名">'共通項目(入力)'!$B$11</definedName>
    <definedName name="代表者役職">'共通項目(入力)'!$B$10</definedName>
    <definedName name="第■回">'共通項目(入力)'!$B$3</definedName>
    <definedName name="担当者氏名">'共通項目(入力)'!$B$15</definedName>
    <definedName name="担当者電話番号">'共通項目(入力)'!$B$16</definedName>
    <definedName name="担当者役職">'共通項目(入力)'!$B$14</definedName>
    <definedName name="中止・廃止申請日">'共通項目(入力)'!$B$30</definedName>
    <definedName name="変更申請日">'共通項目(入力)'!$B$29</definedName>
    <definedName name="補助金確定額">'共通項目(入力)'!#REF!</definedName>
    <definedName name="補助金額">別紙２!$G$19</definedName>
    <definedName name="補助事業名">'共通項目(入力)'!$B$1</definedName>
    <definedName name="補助対象経費">別紙２!$E$19</definedName>
    <definedName name="補助対象経費×補助率">#REF!</definedName>
    <definedName name="補助率">#REF!</definedName>
    <definedName name="名称">'共通項目(入力)'!$B$9</definedName>
    <definedName name="郵便番号">'共通項目(入力)'!$B$6</definedName>
    <definedName name="預金種別">'共通項目(入力)'!$B$41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38" i="37" l="1"/>
  <c r="AO38" i="37"/>
  <c r="AI38" i="37"/>
  <c r="AC38" i="37"/>
  <c r="AC36" i="37"/>
  <c r="AI36" i="37"/>
  <c r="AO36" i="37"/>
  <c r="AU36" i="37"/>
  <c r="AC39" i="35" l="1"/>
  <c r="AU39" i="35" s="1"/>
  <c r="AC41" i="35"/>
  <c r="AU41" i="35"/>
  <c r="K52" i="35"/>
  <c r="AC52" i="35"/>
  <c r="AU52" i="35" s="1"/>
  <c r="AU38" i="33" l="1"/>
  <c r="AO38" i="33"/>
  <c r="AC47" i="35" s="1"/>
  <c r="AI38" i="33"/>
  <c r="AC38" i="33"/>
  <c r="W38" i="33"/>
  <c r="Q38" i="33"/>
  <c r="Q38" i="37" s="1"/>
  <c r="K38" i="33"/>
  <c r="K38" i="37" s="1"/>
  <c r="K47" i="35" l="1"/>
  <c r="W38" i="37"/>
  <c r="AU47" i="35"/>
  <c r="R21" i="21"/>
  <c r="G10" i="46"/>
  <c r="E50" i="46"/>
  <c r="E49" i="46"/>
  <c r="E48" i="46"/>
  <c r="E47" i="46"/>
  <c r="E46" i="46"/>
  <c r="E45" i="46"/>
  <c r="E44" i="46"/>
  <c r="E43" i="46"/>
  <c r="E42" i="46"/>
  <c r="E41" i="46"/>
  <c r="E40" i="46"/>
  <c r="E39" i="46"/>
  <c r="E38" i="46"/>
  <c r="E37" i="46"/>
  <c r="E36" i="46"/>
  <c r="E35" i="46"/>
  <c r="E34" i="46"/>
  <c r="E33" i="46"/>
  <c r="E32" i="46"/>
  <c r="E31" i="46"/>
  <c r="E30" i="46"/>
  <c r="E29" i="46"/>
  <c r="E28" i="46"/>
  <c r="E27" i="46"/>
  <c r="E26" i="46"/>
  <c r="E25" i="46"/>
  <c r="E24" i="46"/>
  <c r="E23" i="46"/>
  <c r="E22" i="46"/>
  <c r="E21" i="46"/>
  <c r="D6" i="34" l="1"/>
  <c r="D7" i="34"/>
  <c r="AO36" i="33" l="1"/>
  <c r="AC45" i="35" s="1"/>
  <c r="W36" i="33"/>
  <c r="K45" i="35" l="1"/>
  <c r="AU45" i="35" s="1"/>
  <c r="W36" i="37"/>
  <c r="U39" i="36"/>
  <c r="I1" i="46" l="1"/>
  <c r="D9" i="43" l="1"/>
  <c r="E19" i="43"/>
  <c r="D19" i="43"/>
  <c r="D8" i="34" l="1"/>
  <c r="D19" i="34" l="1"/>
  <c r="G15" i="42" l="1"/>
  <c r="G14" i="42"/>
  <c r="G13" i="42"/>
  <c r="I32" i="31" l="1"/>
  <c r="I33" i="31"/>
  <c r="I34" i="31"/>
  <c r="I35" i="31"/>
  <c r="I31" i="31"/>
  <c r="D32" i="31"/>
  <c r="D33" i="31"/>
  <c r="D34" i="31"/>
  <c r="D35" i="31"/>
  <c r="D31" i="31"/>
  <c r="D26" i="31"/>
  <c r="D25" i="31"/>
  <c r="D24" i="31"/>
  <c r="D23" i="31"/>
  <c r="D22" i="31"/>
  <c r="I1" i="40" l="1"/>
  <c r="G12" i="39"/>
  <c r="J10" i="39"/>
  <c r="E10" i="39"/>
  <c r="J9" i="39"/>
  <c r="E9" i="39"/>
  <c r="J8" i="39"/>
  <c r="E8" i="39"/>
  <c r="J7" i="39"/>
  <c r="E7" i="39"/>
  <c r="J6" i="39"/>
  <c r="E6" i="39"/>
  <c r="H1" i="39"/>
  <c r="E12" i="39" l="1"/>
  <c r="N8" i="38" l="1"/>
  <c r="N7" i="38"/>
  <c r="R2" i="38"/>
  <c r="U41" i="36" l="1"/>
  <c r="X41" i="36" s="1"/>
  <c r="P41" i="36"/>
  <c r="S41" i="36" s="1"/>
  <c r="K39" i="36"/>
  <c r="K41" i="36"/>
  <c r="N41" i="36" s="1"/>
  <c r="P39" i="36"/>
  <c r="H41" i="36"/>
  <c r="H39" i="36"/>
  <c r="Q27" i="37"/>
  <c r="W27" i="37"/>
  <c r="Q28" i="37"/>
  <c r="W28" i="37"/>
  <c r="Q29" i="37"/>
  <c r="W29" i="37"/>
  <c r="K28" i="37"/>
  <c r="K29" i="37"/>
  <c r="K27" i="37"/>
  <c r="W34" i="37"/>
  <c r="Q34" i="37"/>
  <c r="K34" i="37"/>
  <c r="W25" i="37"/>
  <c r="Q25" i="37"/>
  <c r="K25" i="37"/>
  <c r="W23" i="37"/>
  <c r="Q23" i="37"/>
  <c r="K23" i="37"/>
  <c r="W21" i="37"/>
  <c r="Q21" i="37"/>
  <c r="K21" i="37"/>
  <c r="W19" i="37"/>
  <c r="Q19" i="37"/>
  <c r="K19" i="37"/>
  <c r="W17" i="37"/>
  <c r="Q17" i="37"/>
  <c r="K17" i="37"/>
  <c r="K13" i="37"/>
  <c r="Q13" i="37"/>
  <c r="W13" i="37"/>
  <c r="W9" i="37"/>
  <c r="Q9" i="37"/>
  <c r="K9" i="37"/>
  <c r="Q7" i="37"/>
  <c r="W7" i="37"/>
  <c r="K7" i="37"/>
  <c r="AU48" i="37"/>
  <c r="AO48" i="37"/>
  <c r="AI48" i="37"/>
  <c r="AC48" i="37"/>
  <c r="AU30" i="37"/>
  <c r="AO30" i="37"/>
  <c r="AI30" i="37"/>
  <c r="AC30" i="37"/>
  <c r="AU11" i="37"/>
  <c r="AU15" i="37" s="1"/>
  <c r="AU32" i="37" s="1"/>
  <c r="AO11" i="37"/>
  <c r="AO15" i="37" s="1"/>
  <c r="AI11" i="37"/>
  <c r="AI15" i="37" s="1"/>
  <c r="AC11" i="37"/>
  <c r="AC15" i="37" s="1"/>
  <c r="P16" i="36"/>
  <c r="P15" i="36"/>
  <c r="P14" i="36"/>
  <c r="P12" i="36"/>
  <c r="P11" i="36"/>
  <c r="P10" i="36"/>
  <c r="AC32" i="37" l="1"/>
  <c r="AI32" i="37"/>
  <c r="AO32" i="37"/>
  <c r="X39" i="36"/>
  <c r="S39" i="36"/>
  <c r="N39" i="36"/>
  <c r="B21" i="21"/>
  <c r="E25" i="21"/>
  <c r="M25" i="21"/>
  <c r="J21" i="21"/>
  <c r="M26" i="21" l="1"/>
  <c r="E26" i="21"/>
  <c r="B14" i="23"/>
  <c r="B15" i="23"/>
  <c r="B16" i="23"/>
  <c r="B17" i="23"/>
  <c r="G6" i="35"/>
  <c r="G7" i="35"/>
  <c r="G5" i="35"/>
  <c r="AU48" i="33"/>
  <c r="AO48" i="33"/>
  <c r="AI48" i="33"/>
  <c r="AC48" i="33"/>
  <c r="AU36" i="33"/>
  <c r="AI36" i="33"/>
  <c r="AC36" i="33"/>
  <c r="Q36" i="33"/>
  <c r="Q36" i="37" s="1"/>
  <c r="K36" i="33"/>
  <c r="K36" i="37" s="1"/>
  <c r="AU30" i="33"/>
  <c r="AO30" i="33"/>
  <c r="AI30" i="33"/>
  <c r="AC30" i="33"/>
  <c r="W30" i="33"/>
  <c r="W30" i="37" s="1"/>
  <c r="Q30" i="33"/>
  <c r="Q30" i="37" s="1"/>
  <c r="K30" i="33"/>
  <c r="K30" i="37" s="1"/>
  <c r="AU11" i="33"/>
  <c r="AU15" i="33" s="1"/>
  <c r="AO11" i="33"/>
  <c r="AO15" i="33" s="1"/>
  <c r="AO32" i="33" s="1"/>
  <c r="AI11" i="33"/>
  <c r="AI15" i="33" s="1"/>
  <c r="AC11" i="33"/>
  <c r="AC15" i="33" s="1"/>
  <c r="W11" i="33"/>
  <c r="Q11" i="33"/>
  <c r="K11" i="33"/>
  <c r="E19" i="34"/>
  <c r="D9" i="34"/>
  <c r="AC32" i="33" l="1"/>
  <c r="AI32" i="33"/>
  <c r="AU32" i="33"/>
  <c r="F19" i="34"/>
  <c r="G19" i="34" s="1"/>
  <c r="H19" i="34" s="1"/>
  <c r="F19" i="43"/>
  <c r="G19" i="43" s="1"/>
  <c r="H19" i="43" s="1"/>
  <c r="Q15" i="33"/>
  <c r="Q11" i="37"/>
  <c r="W15" i="33"/>
  <c r="W11" i="37"/>
  <c r="K15" i="33"/>
  <c r="K11" i="37"/>
  <c r="H24" i="15"/>
  <c r="H15" i="14"/>
  <c r="H27" i="32"/>
  <c r="B18" i="32"/>
  <c r="B16" i="31"/>
  <c r="B18" i="29"/>
  <c r="B19" i="12"/>
  <c r="R4" i="32"/>
  <c r="K25" i="32"/>
  <c r="L14" i="32"/>
  <c r="L13" i="32"/>
  <c r="L12" i="32"/>
  <c r="K10" i="32"/>
  <c r="K9" i="32"/>
  <c r="K8" i="32"/>
  <c r="R3" i="31"/>
  <c r="R3" i="29"/>
  <c r="L12" i="31"/>
  <c r="L11" i="31"/>
  <c r="L10" i="31"/>
  <c r="K8" i="31"/>
  <c r="K7" i="31"/>
  <c r="K6" i="31"/>
  <c r="I26" i="27" l="1"/>
  <c r="W32" i="33"/>
  <c r="W32" i="37" s="1"/>
  <c r="W15" i="37"/>
  <c r="Q32" i="33"/>
  <c r="Q32" i="37" s="1"/>
  <c r="Q15" i="37"/>
  <c r="K32" i="33"/>
  <c r="K32" i="37" s="1"/>
  <c r="K15" i="37"/>
  <c r="L13" i="29"/>
  <c r="L12" i="29"/>
  <c r="L11" i="29"/>
  <c r="K9" i="29"/>
  <c r="K8" i="29"/>
  <c r="K7" i="29"/>
  <c r="K24" i="27" l="1"/>
  <c r="L14" i="27"/>
  <c r="L13" i="27"/>
  <c r="L12" i="27"/>
  <c r="K10" i="27"/>
  <c r="K9" i="27"/>
  <c r="K8" i="27"/>
  <c r="R4" i="27"/>
  <c r="L3" i="26" l="1"/>
  <c r="M3" i="26"/>
  <c r="N3" i="26"/>
  <c r="O3" i="26"/>
  <c r="P3" i="26"/>
  <c r="P2" i="26"/>
  <c r="O2" i="26"/>
  <c r="N2" i="26"/>
  <c r="M2" i="26"/>
  <c r="L2" i="26"/>
  <c r="I3" i="26"/>
  <c r="I2" i="26"/>
  <c r="B3" i="26"/>
  <c r="C3" i="26"/>
  <c r="D3" i="26"/>
  <c r="E3" i="26"/>
  <c r="F3" i="26"/>
  <c r="G3" i="26"/>
  <c r="H3" i="26"/>
  <c r="H2" i="26"/>
  <c r="G2" i="26"/>
  <c r="F2" i="26"/>
  <c r="E2" i="26"/>
  <c r="D2" i="26"/>
  <c r="C2" i="26"/>
  <c r="B2" i="26"/>
  <c r="J2" i="22" l="1"/>
  <c r="C22" i="25" l="1"/>
  <c r="C21" i="25"/>
  <c r="C20" i="25"/>
  <c r="C19" i="25"/>
  <c r="C18" i="25"/>
  <c r="C17" i="25"/>
  <c r="C16" i="25"/>
  <c r="E9" i="25"/>
  <c r="E8" i="25"/>
  <c r="E7" i="25"/>
  <c r="O5" i="24" l="1"/>
  <c r="R2" i="24"/>
  <c r="O4" i="24"/>
  <c r="K10" i="15" l="1"/>
  <c r="K7" i="14"/>
  <c r="K10" i="12"/>
  <c r="H8" i="21" l="1"/>
  <c r="O12" i="21" l="1"/>
  <c r="AF2" i="5" l="1"/>
  <c r="L14" i="15"/>
  <c r="L13" i="15"/>
  <c r="L12" i="15"/>
  <c r="K9" i="15"/>
  <c r="K8" i="15"/>
  <c r="L11" i="14"/>
  <c r="L10" i="14"/>
  <c r="L9" i="14"/>
  <c r="K6" i="14"/>
  <c r="K5" i="14"/>
  <c r="R3" i="14"/>
  <c r="X1" i="21"/>
  <c r="D1" i="23"/>
  <c r="T5" i="21"/>
  <c r="M5" i="21"/>
  <c r="E5" i="21"/>
  <c r="R4" i="12"/>
  <c r="L14" i="12"/>
  <c r="L13" i="12"/>
  <c r="L12" i="12"/>
  <c r="K9" i="12"/>
  <c r="K8" i="12"/>
  <c r="F2" i="5" l="1"/>
  <c r="E2" i="5"/>
  <c r="D2" i="5"/>
  <c r="C2" i="5"/>
  <c r="I2" i="5"/>
  <c r="G2" i="5"/>
  <c r="B13" i="23"/>
  <c r="W2" i="5"/>
  <c r="J3" i="26" l="1"/>
  <c r="B16" i="21" l="1"/>
  <c r="T2" i="5"/>
  <c r="S2" i="5"/>
  <c r="V2" i="5"/>
  <c r="U2" i="5"/>
  <c r="R2" i="5"/>
  <c r="Q2" i="5"/>
  <c r="P2" i="5"/>
  <c r="O2" i="5"/>
  <c r="N2" i="5"/>
  <c r="M2" i="5"/>
  <c r="L2" i="5"/>
  <c r="K2" i="5"/>
  <c r="J2" i="5"/>
  <c r="H2" i="5"/>
  <c r="B2" i="5"/>
  <c r="A2" i="5"/>
  <c r="H16" i="21" l="1"/>
  <c r="X2" i="5"/>
  <c r="AD2" i="5"/>
  <c r="N16" i="21" l="1"/>
  <c r="K3" i="26" s="1"/>
  <c r="AC2" i="5"/>
  <c r="AG2" i="5"/>
  <c r="AE2" i="5"/>
  <c r="AA2" i="5"/>
  <c r="AB2" i="5"/>
  <c r="I30" i="32" l="1"/>
  <c r="J2" i="26"/>
  <c r="Y2" i="5"/>
  <c r="Z2" i="5" l="1"/>
  <c r="K2" i="26"/>
</calcChain>
</file>

<file path=xl/sharedStrings.xml><?xml version="1.0" encoding="utf-8"?>
<sst xmlns="http://schemas.openxmlformats.org/spreadsheetml/2006/main" count="873" uniqueCount="500">
  <si>
    <t>所在地</t>
    <rPh sb="0" eb="3">
      <t>ショザイチ</t>
    </rPh>
    <phoneticPr fontId="2"/>
  </si>
  <si>
    <t>住所</t>
    <rPh sb="0" eb="2">
      <t>ジュウショ</t>
    </rPh>
    <phoneticPr fontId="2"/>
  </si>
  <si>
    <t>氏名</t>
    <rPh sb="0" eb="2">
      <t>シメイ</t>
    </rPh>
    <phoneticPr fontId="2"/>
  </si>
  <si>
    <t>代表者役職</t>
    <rPh sb="0" eb="3">
      <t>ダイヒョウシャ</t>
    </rPh>
    <rPh sb="3" eb="5">
      <t>ヤクショク</t>
    </rPh>
    <phoneticPr fontId="2"/>
  </si>
  <si>
    <t>代表者氏名</t>
    <rPh sb="0" eb="2">
      <t>ダイヒョウ</t>
    </rPh>
    <rPh sb="2" eb="3">
      <t>シャ</t>
    </rPh>
    <rPh sb="3" eb="5">
      <t>シメイ</t>
    </rPh>
    <phoneticPr fontId="2"/>
  </si>
  <si>
    <t>電話番号</t>
    <rPh sb="0" eb="2">
      <t>デンワ</t>
    </rPh>
    <rPh sb="2" eb="4">
      <t>バンゴウ</t>
    </rPh>
    <phoneticPr fontId="2"/>
  </si>
  <si>
    <t>担当者</t>
    <rPh sb="0" eb="3">
      <t>タントウシャ</t>
    </rPh>
    <phoneticPr fontId="2"/>
  </si>
  <si>
    <t>名称</t>
    <rPh sb="0" eb="2">
      <t>メイショウ</t>
    </rPh>
    <phoneticPr fontId="2"/>
  </si>
  <si>
    <t>役職</t>
    <rPh sb="0" eb="2">
      <t>ヤクショク</t>
    </rPh>
    <phoneticPr fontId="2"/>
  </si>
  <si>
    <t>E-mail</t>
    <phoneticPr fontId="2"/>
  </si>
  <si>
    <t>申請日（西暦）</t>
    <rPh sb="0" eb="2">
      <t>シンセイ</t>
    </rPh>
    <rPh sb="2" eb="3">
      <t>ビ</t>
    </rPh>
    <rPh sb="4" eb="6">
      <t>セイレキ</t>
    </rPh>
    <phoneticPr fontId="2"/>
  </si>
  <si>
    <t>名　称</t>
    <rPh sb="0" eb="1">
      <t>ナ</t>
    </rPh>
    <rPh sb="2" eb="3">
      <t>ショウ</t>
    </rPh>
    <phoneticPr fontId="2"/>
  </si>
  <si>
    <t>事業年度</t>
    <rPh sb="0" eb="2">
      <t>ジギョウ</t>
    </rPh>
    <rPh sb="2" eb="4">
      <t>ネンド</t>
    </rPh>
    <phoneticPr fontId="2"/>
  </si>
  <si>
    <t>記</t>
    <rPh sb="0" eb="1">
      <t>シルシ</t>
    </rPh>
    <phoneticPr fontId="2"/>
  </si>
  <si>
    <t>代表者</t>
    <rPh sb="0" eb="3">
      <t>ダイヒョウシャ</t>
    </rPh>
    <phoneticPr fontId="2"/>
  </si>
  <si>
    <t>会社住所</t>
    <rPh sb="0" eb="2">
      <t>カイシャ</t>
    </rPh>
    <rPh sb="2" eb="4">
      <t>ジュウショ</t>
    </rPh>
    <phoneticPr fontId="2"/>
  </si>
  <si>
    <t>担当者役職</t>
    <rPh sb="0" eb="3">
      <t>タントウシャ</t>
    </rPh>
    <rPh sb="3" eb="5">
      <t>ヤクショク</t>
    </rPh>
    <phoneticPr fontId="2"/>
  </si>
  <si>
    <t>担当者氏名</t>
    <rPh sb="3" eb="5">
      <t>シメイ</t>
    </rPh>
    <phoneticPr fontId="2"/>
  </si>
  <si>
    <t>担当者電話番号</t>
    <rPh sb="3" eb="5">
      <t>デンワ</t>
    </rPh>
    <rPh sb="5" eb="7">
      <t>バンゴウ</t>
    </rPh>
    <phoneticPr fontId="2"/>
  </si>
  <si>
    <t>担当者E-mail</t>
    <phoneticPr fontId="2"/>
  </si>
  <si>
    <t>～</t>
    <phoneticPr fontId="2"/>
  </si>
  <si>
    <t>事業概要</t>
    <rPh sb="0" eb="2">
      <t>ジギョウ</t>
    </rPh>
    <rPh sb="2" eb="4">
      <t>ガイヨウ</t>
    </rPh>
    <phoneticPr fontId="2"/>
  </si>
  <si>
    <t>コロナ融資の利用</t>
    <rPh sb="3" eb="5">
      <t>ユウシ</t>
    </rPh>
    <rPh sb="6" eb="8">
      <t>リヨウ</t>
    </rPh>
    <phoneticPr fontId="2"/>
  </si>
  <si>
    <t>補助率</t>
    <phoneticPr fontId="2"/>
  </si>
  <si>
    <t>金融機関名</t>
    <rPh sb="0" eb="2">
      <t>キンユウ</t>
    </rPh>
    <rPh sb="2" eb="4">
      <t>キカン</t>
    </rPh>
    <rPh sb="4" eb="5">
      <t>メイ</t>
    </rPh>
    <phoneticPr fontId="2"/>
  </si>
  <si>
    <t>支店名</t>
    <rPh sb="0" eb="3">
      <t>シテンメイ</t>
    </rPh>
    <phoneticPr fontId="2"/>
  </si>
  <si>
    <t>預金種別</t>
    <rPh sb="0" eb="2">
      <t>ヨキン</t>
    </rPh>
    <rPh sb="2" eb="4">
      <t>シュベツ</t>
    </rPh>
    <phoneticPr fontId="2"/>
  </si>
  <si>
    <t>口座番号</t>
    <rPh sb="0" eb="2">
      <t>コウザ</t>
    </rPh>
    <rPh sb="2" eb="4">
      <t>バンゴウ</t>
    </rPh>
    <phoneticPr fontId="2"/>
  </si>
  <si>
    <t>対象業種</t>
    <rPh sb="0" eb="2">
      <t>タイショウ</t>
    </rPh>
    <rPh sb="2" eb="4">
      <t>ギョウシュ</t>
    </rPh>
    <phoneticPr fontId="2"/>
  </si>
  <si>
    <t>従業員数</t>
    <rPh sb="0" eb="3">
      <t>ジュウギョウイン</t>
    </rPh>
    <rPh sb="3" eb="4">
      <t>スウ</t>
    </rPh>
    <phoneticPr fontId="2"/>
  </si>
  <si>
    <t>資本金等</t>
    <rPh sb="0" eb="3">
      <t>シホンキン</t>
    </rPh>
    <rPh sb="3" eb="4">
      <t>トウ</t>
    </rPh>
    <phoneticPr fontId="2"/>
  </si>
  <si>
    <t>従業員数(人)</t>
  </si>
  <si>
    <r>
      <rPr>
        <sz val="11"/>
        <rFont val="Yu Gothic"/>
        <family val="3"/>
        <charset val="128"/>
        <scheme val="minor"/>
      </rPr>
      <t>資本金等</t>
    </r>
    <r>
      <rPr>
        <sz val="11"/>
        <color rgb="FFFF0000"/>
        <rFont val="Yu Gothic"/>
        <family val="3"/>
        <charset val="128"/>
        <scheme val="minor"/>
      </rPr>
      <t>(千円）</t>
    </r>
    <rPh sb="0" eb="3">
      <t>シホンキン</t>
    </rPh>
    <rPh sb="3" eb="4">
      <t>トウ</t>
    </rPh>
    <rPh sb="5" eb="6">
      <t>セン</t>
    </rPh>
    <rPh sb="6" eb="7">
      <t>エン</t>
    </rPh>
    <phoneticPr fontId="2"/>
  </si>
  <si>
    <t>人</t>
    <rPh sb="0" eb="1">
      <t>ニン</t>
    </rPh>
    <phoneticPr fontId="2"/>
  </si>
  <si>
    <t>千円</t>
    <rPh sb="0" eb="2">
      <t>センエン</t>
    </rPh>
    <phoneticPr fontId="2"/>
  </si>
  <si>
    <t>財産名</t>
    <rPh sb="0" eb="2">
      <t>ザイサン</t>
    </rPh>
    <rPh sb="2" eb="3">
      <t>メイ</t>
    </rPh>
    <phoneticPr fontId="2"/>
  </si>
  <si>
    <t>規格</t>
    <rPh sb="0" eb="2">
      <t>キカク</t>
    </rPh>
    <phoneticPr fontId="2"/>
  </si>
  <si>
    <t>数量</t>
    <rPh sb="0" eb="2">
      <t>スウリョウ</t>
    </rPh>
    <phoneticPr fontId="2"/>
  </si>
  <si>
    <t>取得年月日</t>
    <rPh sb="0" eb="2">
      <t>シュトク</t>
    </rPh>
    <rPh sb="2" eb="5">
      <t>ネンガッピ</t>
    </rPh>
    <phoneticPr fontId="2"/>
  </si>
  <si>
    <t>保管場所</t>
    <rPh sb="0" eb="2">
      <t>ホカン</t>
    </rPh>
    <rPh sb="2" eb="4">
      <t>バショ</t>
    </rPh>
    <phoneticPr fontId="2"/>
  </si>
  <si>
    <t>１．対象となる取得財産等</t>
    <rPh sb="2" eb="4">
      <t>タイショウ</t>
    </rPh>
    <rPh sb="7" eb="9">
      <t>シュトク</t>
    </rPh>
    <rPh sb="9" eb="11">
      <t>ザイサン</t>
    </rPh>
    <rPh sb="11" eb="12">
      <t>トウ</t>
    </rPh>
    <phoneticPr fontId="2"/>
  </si>
  <si>
    <t>２．処分の方法</t>
    <rPh sb="2" eb="4">
      <t>ショブン</t>
    </rPh>
    <rPh sb="5" eb="7">
      <t>ホウホウ</t>
    </rPh>
    <phoneticPr fontId="2"/>
  </si>
  <si>
    <t>３．処分の理由</t>
    <rPh sb="2" eb="4">
      <t>ショブン</t>
    </rPh>
    <rPh sb="5" eb="7">
      <t>リユウ</t>
    </rPh>
    <phoneticPr fontId="2"/>
  </si>
  <si>
    <t>税抜金額(円)</t>
    <rPh sb="0" eb="2">
      <t>ゼイヌキ</t>
    </rPh>
    <rPh sb="2" eb="4">
      <t>キンガク</t>
    </rPh>
    <rPh sb="5" eb="6">
      <t>エン</t>
    </rPh>
    <phoneticPr fontId="2"/>
  </si>
  <si>
    <t>交付決定日</t>
    <rPh sb="0" eb="2">
      <t>コウフ</t>
    </rPh>
    <rPh sb="2" eb="4">
      <t>ケッテイ</t>
    </rPh>
    <rPh sb="4" eb="5">
      <t>ビ</t>
    </rPh>
    <phoneticPr fontId="2"/>
  </si>
  <si>
    <t>設備等名称</t>
    <rPh sb="0" eb="2">
      <t>セツビ</t>
    </rPh>
    <rPh sb="2" eb="3">
      <t>トウ</t>
    </rPh>
    <rPh sb="3" eb="5">
      <t>メイショウ</t>
    </rPh>
    <phoneticPr fontId="2"/>
  </si>
  <si>
    <t>No.</t>
    <phoneticPr fontId="2"/>
  </si>
  <si>
    <t>Ｄ：総コスト</t>
    <rPh sb="2" eb="3">
      <t>ソウ</t>
    </rPh>
    <phoneticPr fontId="2"/>
  </si>
  <si>
    <t>特徴や効果</t>
    <phoneticPr fontId="2"/>
  </si>
  <si>
    <t>※行が不足する場合は、上記に行を挿入ください。</t>
    <rPh sb="1" eb="2">
      <t>ギョウ</t>
    </rPh>
    <rPh sb="3" eb="5">
      <t>フソク</t>
    </rPh>
    <rPh sb="7" eb="9">
      <t>バアイ</t>
    </rPh>
    <rPh sb="11" eb="13">
      <t>ジョウキ</t>
    </rPh>
    <rPh sb="14" eb="15">
      <t>ギョウ</t>
    </rPh>
    <rPh sb="16" eb="18">
      <t>ソウニュウ</t>
    </rPh>
    <phoneticPr fontId="2"/>
  </si>
  <si>
    <t>Ａ：補助対象経費</t>
    <phoneticPr fontId="2"/>
  </si>
  <si>
    <t>Ｃ：補助金額</t>
    <phoneticPr fontId="2"/>
  </si>
  <si>
    <t>Ｅ：エネコス</t>
    <phoneticPr fontId="2"/>
  </si>
  <si>
    <t>Ｅ÷Ｄ：エネコス割合</t>
    <rPh sb="8" eb="10">
      <t>ワリアイ</t>
    </rPh>
    <phoneticPr fontId="2"/>
  </si>
  <si>
    <t>Ｆ：設備のエネコス削減額</t>
    <phoneticPr fontId="2"/>
  </si>
  <si>
    <t>Ｇ：事業後エネコス</t>
    <rPh sb="2" eb="4">
      <t>ジギョウ</t>
    </rPh>
    <rPh sb="4" eb="5">
      <t>ゴ</t>
    </rPh>
    <phoneticPr fontId="2"/>
  </si>
  <si>
    <t>Ｈ：削減割合</t>
    <rPh sb="2" eb="4">
      <t>サクゲン</t>
    </rPh>
    <rPh sb="4" eb="6">
      <t>ワリアイ</t>
    </rPh>
    <phoneticPr fontId="2"/>
  </si>
  <si>
    <t>１．設備等の導入状況</t>
    <rPh sb="2" eb="4">
      <t>セツビ</t>
    </rPh>
    <rPh sb="4" eb="5">
      <t>トウ</t>
    </rPh>
    <rPh sb="6" eb="8">
      <t>ドウニュウ</t>
    </rPh>
    <rPh sb="8" eb="10">
      <t>ジョウキョウ</t>
    </rPh>
    <phoneticPr fontId="2"/>
  </si>
  <si>
    <t>■更新・導入した設備・機器の特徴や効果</t>
    <rPh sb="14" eb="16">
      <t>トクチョウ</t>
    </rPh>
    <rPh sb="17" eb="19">
      <t>コウカ</t>
    </rPh>
    <phoneticPr fontId="2"/>
  </si>
  <si>
    <t>郵便番号</t>
    <rPh sb="0" eb="4">
      <t>ユウビンバンゴウ</t>
    </rPh>
    <phoneticPr fontId="2"/>
  </si>
  <si>
    <t>郵便番号</t>
    <rPh sb="0" eb="4">
      <t>ユウビンバンゴウ</t>
    </rPh>
    <phoneticPr fontId="2"/>
  </si>
  <si>
    <t>ﾌﾘｶﾞﾅ</t>
    <phoneticPr fontId="2"/>
  </si>
  <si>
    <t>対象公募</t>
    <rPh sb="0" eb="2">
      <t>タイショウ</t>
    </rPh>
    <rPh sb="2" eb="4">
      <t>コウボ</t>
    </rPh>
    <phoneticPr fontId="2"/>
  </si>
  <si>
    <t>ﾌﾘｶﾞﾅ</t>
    <phoneticPr fontId="2"/>
  </si>
  <si>
    <t>支援機関名</t>
    <rPh sb="0" eb="2">
      <t>シエン</t>
    </rPh>
    <rPh sb="2" eb="4">
      <t>キカン</t>
    </rPh>
    <rPh sb="4" eb="5">
      <t>メイ</t>
    </rPh>
    <phoneticPr fontId="2"/>
  </si>
  <si>
    <t>申請者が</t>
    <rPh sb="0" eb="2">
      <t>シンセイ</t>
    </rPh>
    <rPh sb="2" eb="3">
      <t>シャ</t>
    </rPh>
    <phoneticPr fontId="2"/>
  </si>
  <si>
    <t>取下げは、採択内容（条件）などに不服がある場合</t>
    <rPh sb="0" eb="2">
      <t>トリサ</t>
    </rPh>
    <rPh sb="5" eb="7">
      <t>サイタク</t>
    </rPh>
    <rPh sb="7" eb="9">
      <t>ナイヨウ</t>
    </rPh>
    <rPh sb="10" eb="12">
      <t>ジョウケン</t>
    </rPh>
    <rPh sb="16" eb="18">
      <t>フフク</t>
    </rPh>
    <rPh sb="21" eb="23">
      <t>バアイ</t>
    </rPh>
    <phoneticPr fontId="2"/>
  </si>
  <si>
    <t>主たる業種</t>
    <rPh sb="0" eb="1">
      <t>シュ</t>
    </rPh>
    <rPh sb="3" eb="5">
      <t>ギョウシュ</t>
    </rPh>
    <phoneticPr fontId="2"/>
  </si>
  <si>
    <t>支援担当者氏名</t>
  </si>
  <si>
    <t>支援機関電話番号</t>
    <rPh sb="0" eb="2">
      <t>シエン</t>
    </rPh>
    <rPh sb="2" eb="4">
      <t>キカン</t>
    </rPh>
    <rPh sb="4" eb="6">
      <t>デンワ</t>
    </rPh>
    <rPh sb="6" eb="8">
      <t>バンゴウ</t>
    </rPh>
    <phoneticPr fontId="2"/>
  </si>
  <si>
    <t>支援機関E-mail</t>
    <rPh sb="0" eb="2">
      <t>シエン</t>
    </rPh>
    <rPh sb="2" eb="4">
      <t>キカン</t>
    </rPh>
    <phoneticPr fontId="2"/>
  </si>
  <si>
    <t>県内発注</t>
    <rPh sb="0" eb="2">
      <t>ケンナイ</t>
    </rPh>
    <rPh sb="2" eb="4">
      <t>ハッチュウ</t>
    </rPh>
    <phoneticPr fontId="2"/>
  </si>
  <si>
    <t>※「ｶﾌﾞｼｷｶﾞｲｼｬｴｲﾋﾞｰｼｰ」→「ｴｲﾋﾞｰｼｰ」</t>
    <phoneticPr fontId="2"/>
  </si>
  <si>
    <t>間接補助事業名</t>
    <rPh sb="0" eb="2">
      <t>カンセツ</t>
    </rPh>
    <rPh sb="2" eb="4">
      <t>ホジョ</t>
    </rPh>
    <rPh sb="4" eb="6">
      <t>ジギョウ</t>
    </rPh>
    <rPh sb="6" eb="7">
      <t>メイ</t>
    </rPh>
    <phoneticPr fontId="2"/>
  </si>
  <si>
    <t>令和７年度</t>
    <rPh sb="0" eb="2">
      <t>レイワ</t>
    </rPh>
    <rPh sb="3" eb="4">
      <t>ネン</t>
    </rPh>
    <rPh sb="4" eb="5">
      <t>ド</t>
    </rPh>
    <phoneticPr fontId="2"/>
  </si>
  <si>
    <t>誓約書</t>
  </si>
  <si>
    <t>記</t>
  </si>
  <si>
    <t>４．未納の島根県税がないこと。</t>
  </si>
  <si>
    <t>５．同一の事業において、国又は県の他の補助金等の交付を受けた中小企業者等でないこと。</t>
  </si>
  <si>
    <t xml:space="preserve">⑴　法人等（個人、法人又は団体をいう。）が、暴力団（暴力団員による不当な行為の防止等に関する法律（平成３年法律第77号）第２条第２号に規定する暴力団をいう。以下同じ。）であるとき又は法人等の役員等（個人である場合はその者、法人である場合は役員、団体である場合は代表者、理事等、その他経営に実質的に関与している者をいう。以下同じ。）が、暴力団員（同法第２条第６号に規定する暴力団員をいう。以下同じ。）であるとき。 </t>
  </si>
  <si>
    <t xml:space="preserve">⑵　役員等が、自己、自社若しくは第三者の不正の利益を図る目的又は第三者に損害を加える目的をもって、暴力団又は暴力団員を利用するなどしているとき。 </t>
  </si>
  <si>
    <t>⑶　役員等が、暴力団又は暴力団員に対して、資金等を供給し、又は便宜を供与するなど直接的あるいは積極的に暴力団の維持、運営に協力し、若しくは関与しているとき。</t>
  </si>
  <si>
    <t>⑷　役員等が、暴力団又は暴力団員であることを知りながらこれと社会的に非難されるべき関係を有しているとき。</t>
  </si>
  <si>
    <t>金融機関名</t>
    <rPh sb="0" eb="5">
      <t>キンユウキカンメイ</t>
    </rPh>
    <phoneticPr fontId="2"/>
  </si>
  <si>
    <t>支店コード</t>
    <rPh sb="0" eb="2">
      <t>シテン</t>
    </rPh>
    <phoneticPr fontId="2"/>
  </si>
  <si>
    <t>預金種別</t>
    <rPh sb="0" eb="4">
      <t>ヨキンシュベツ</t>
    </rPh>
    <phoneticPr fontId="2"/>
  </si>
  <si>
    <t>口座番号</t>
    <rPh sb="0" eb="4">
      <t>コウザバンゴウ</t>
    </rPh>
    <phoneticPr fontId="2"/>
  </si>
  <si>
    <t>口座名義（カナ）</t>
    <rPh sb="0" eb="4">
      <t>コウザメイギ</t>
    </rPh>
    <phoneticPr fontId="2"/>
  </si>
  <si>
    <t>新規登録・変更の別</t>
    <rPh sb="0" eb="4">
      <t>シンキトウロク</t>
    </rPh>
    <rPh sb="5" eb="7">
      <t>ヘンコウ</t>
    </rPh>
    <rPh sb="8" eb="9">
      <t>ベツ</t>
    </rPh>
    <phoneticPr fontId="2"/>
  </si>
  <si>
    <t>支店コード</t>
    <rPh sb="0" eb="2">
      <t>シテン</t>
    </rPh>
    <phoneticPr fontId="2"/>
  </si>
  <si>
    <t>振込口座登録届出書</t>
    <rPh sb="0" eb="4">
      <t>フリコミコウザ</t>
    </rPh>
    <rPh sb="4" eb="6">
      <t>トウロク</t>
    </rPh>
    <rPh sb="6" eb="9">
      <t>トドケデショ</t>
    </rPh>
    <phoneticPr fontId="2"/>
  </si>
  <si>
    <t>記</t>
    <rPh sb="0" eb="1">
      <t>キ</t>
    </rPh>
    <phoneticPr fontId="2"/>
  </si>
  <si>
    <t>用途</t>
    <rPh sb="0" eb="2">
      <t>ヨウト</t>
    </rPh>
    <phoneticPr fontId="2"/>
  </si>
  <si>
    <t>フリガナ</t>
    <phoneticPr fontId="2"/>
  </si>
  <si>
    <t>代表者役職</t>
    <rPh sb="0" eb="5">
      <t>ダイヒョウシャヤクショク</t>
    </rPh>
    <phoneticPr fontId="2"/>
  </si>
  <si>
    <t>代表者氏名</t>
    <rPh sb="0" eb="3">
      <t>ダイヒョウシャ</t>
    </rPh>
    <rPh sb="3" eb="5">
      <t>シメイ</t>
    </rPh>
    <phoneticPr fontId="2"/>
  </si>
  <si>
    <t>対象公募</t>
    <rPh sb="0" eb="4">
      <t>タイショウコウボ</t>
    </rPh>
    <phoneticPr fontId="2"/>
  </si>
  <si>
    <t>B:A×補助率</t>
    <rPh sb="4" eb="7">
      <t>ホジョリツ</t>
    </rPh>
    <phoneticPr fontId="2"/>
  </si>
  <si>
    <t>　C:補助金額</t>
    <rPh sb="3" eb="6">
      <t>ホジョキン</t>
    </rPh>
    <rPh sb="6" eb="7">
      <t>ガク</t>
    </rPh>
    <phoneticPr fontId="2"/>
  </si>
  <si>
    <t>補助対象経費</t>
    <rPh sb="0" eb="2">
      <t>ホジョ</t>
    </rPh>
    <rPh sb="2" eb="4">
      <t>タイショウ</t>
    </rPh>
    <rPh sb="4" eb="6">
      <t>ケイヒ</t>
    </rPh>
    <phoneticPr fontId="2"/>
  </si>
  <si>
    <t>申請データ</t>
    <rPh sb="0" eb="2">
      <t>シンセイ</t>
    </rPh>
    <phoneticPr fontId="2"/>
  </si>
  <si>
    <t>実績データ</t>
    <rPh sb="0" eb="2">
      <t>ジッセキ</t>
    </rPh>
    <phoneticPr fontId="2"/>
  </si>
  <si>
    <t>補助事業概要</t>
    <rPh sb="0" eb="2">
      <t>ホジョ</t>
    </rPh>
    <rPh sb="2" eb="4">
      <t>ジギョウ</t>
    </rPh>
    <rPh sb="4" eb="6">
      <t>ガイヨウ</t>
    </rPh>
    <phoneticPr fontId="2"/>
  </si>
  <si>
    <t>事業概要</t>
    <rPh sb="0" eb="4">
      <t>ジギョウガイヨウ</t>
    </rPh>
    <phoneticPr fontId="2"/>
  </si>
  <si>
    <t>補助対象経費</t>
    <rPh sb="0" eb="6">
      <t>ホジョタイショウケイヒ</t>
    </rPh>
    <phoneticPr fontId="2"/>
  </si>
  <si>
    <t>補助金額</t>
    <rPh sb="0" eb="4">
      <t>ホジョキンガク</t>
    </rPh>
    <phoneticPr fontId="2"/>
  </si>
  <si>
    <t>間接補助事業期間(和暦)</t>
    <rPh sb="0" eb="2">
      <t>カンセツ</t>
    </rPh>
    <rPh sb="2" eb="4">
      <t>ホジョ</t>
    </rPh>
    <rPh sb="4" eb="6">
      <t>ジギョウ</t>
    </rPh>
    <rPh sb="6" eb="8">
      <t>キカン</t>
    </rPh>
    <rPh sb="9" eb="11">
      <t>ワレキ</t>
    </rPh>
    <phoneticPr fontId="2"/>
  </si>
  <si>
    <t>口座名義</t>
    <rPh sb="0" eb="4">
      <t>コウザメイギ</t>
    </rPh>
    <phoneticPr fontId="2"/>
  </si>
  <si>
    <t>１．補助事業の内容</t>
    <rPh sb="2" eb="6">
      <t>ホジョジギョウ</t>
    </rPh>
    <rPh sb="7" eb="9">
      <t>ナイヨウ</t>
    </rPh>
    <phoneticPr fontId="2"/>
  </si>
  <si>
    <t>（公募回）</t>
    <rPh sb="1" eb="4">
      <t>コウボカイ</t>
    </rPh>
    <phoneticPr fontId="2"/>
  </si>
  <si>
    <t>令和７年度</t>
    <rPh sb="0" eb="2">
      <t>レイワ</t>
    </rPh>
    <rPh sb="3" eb="5">
      <t>ネンド</t>
    </rPh>
    <phoneticPr fontId="2"/>
  </si>
  <si>
    <t>２．補助金交付申請額</t>
    <rPh sb="2" eb="10">
      <t>ホジョキンコウフシンセイガク</t>
    </rPh>
    <phoneticPr fontId="2"/>
  </si>
  <si>
    <t>金</t>
    <rPh sb="0" eb="1">
      <t>キン</t>
    </rPh>
    <phoneticPr fontId="2"/>
  </si>
  <si>
    <t>円</t>
    <rPh sb="0" eb="1">
      <t>エン</t>
    </rPh>
    <phoneticPr fontId="2"/>
  </si>
  <si>
    <t>申請者</t>
    <rPh sb="0" eb="3">
      <t>シンセイシャ</t>
    </rPh>
    <phoneticPr fontId="2"/>
  </si>
  <si>
    <t>申請者が応募時に入力が必要</t>
    <rPh sb="0" eb="3">
      <t>シンセイシャ</t>
    </rPh>
    <rPh sb="4" eb="7">
      <t>オウボジ</t>
    </rPh>
    <rPh sb="8" eb="10">
      <t>ニュウリョク</t>
    </rPh>
    <rPh sb="11" eb="13">
      <t>ヒツヨウ</t>
    </rPh>
    <phoneticPr fontId="2"/>
  </si>
  <si>
    <t>応募時に入力が必要</t>
    <rPh sb="0" eb="2">
      <t>オウボ</t>
    </rPh>
    <rPh sb="2" eb="3">
      <t>ジ</t>
    </rPh>
    <rPh sb="4" eb="6">
      <t>ニュウリョク</t>
    </rPh>
    <rPh sb="7" eb="9">
      <t>ヒツヨウ</t>
    </rPh>
    <phoneticPr fontId="2"/>
  </si>
  <si>
    <t>１．取り下げの理由</t>
    <rPh sb="2" eb="3">
      <t>ト</t>
    </rPh>
    <rPh sb="4" eb="5">
      <t>サ</t>
    </rPh>
    <rPh sb="7" eb="9">
      <t>リユウ</t>
    </rPh>
    <phoneticPr fontId="2"/>
  </si>
  <si>
    <t>１．変更の理由</t>
    <rPh sb="2" eb="4">
      <t>ヘンコウ</t>
    </rPh>
    <rPh sb="5" eb="7">
      <t>リユウ</t>
    </rPh>
    <phoneticPr fontId="2"/>
  </si>
  <si>
    <t>２．変更の内容</t>
    <rPh sb="2" eb="4">
      <t>ヘンコウ</t>
    </rPh>
    <rPh sb="5" eb="7">
      <t>ナイヨウ</t>
    </rPh>
    <phoneticPr fontId="2"/>
  </si>
  <si>
    <t>中止・廃止申請日</t>
    <rPh sb="0" eb="2">
      <t>チュウシ</t>
    </rPh>
    <rPh sb="3" eb="5">
      <t>ハイシ</t>
    </rPh>
    <rPh sb="5" eb="8">
      <t>シンセイビ</t>
    </rPh>
    <phoneticPr fontId="2"/>
  </si>
  <si>
    <t>№</t>
    <phoneticPr fontId="2"/>
  </si>
  <si>
    <t>設備等名称</t>
    <rPh sb="0" eb="5">
      <t>セツビトウメイショウ</t>
    </rPh>
    <phoneticPr fontId="2"/>
  </si>
  <si>
    <t>納期（年月日）</t>
    <rPh sb="0" eb="2">
      <t>ノウキ</t>
    </rPh>
    <rPh sb="3" eb="6">
      <t>ネンガッピ</t>
    </rPh>
    <phoneticPr fontId="2"/>
  </si>
  <si>
    <t>導入状況</t>
    <rPh sb="0" eb="4">
      <t>ドウニュウジョウキョウ</t>
    </rPh>
    <phoneticPr fontId="2"/>
  </si>
  <si>
    <t>納期内に納品予定</t>
    <rPh sb="0" eb="3">
      <t>ノウキナイ</t>
    </rPh>
    <rPh sb="4" eb="8">
      <t>ノウヒンヨテイ</t>
    </rPh>
    <phoneticPr fontId="2"/>
  </si>
  <si>
    <t>納品済み</t>
    <rPh sb="0" eb="2">
      <t>ノウヒン</t>
    </rPh>
    <rPh sb="2" eb="3">
      <t>ズ</t>
    </rPh>
    <phoneticPr fontId="2"/>
  </si>
  <si>
    <t>納期後に納品予定</t>
    <rPh sb="0" eb="2">
      <t>ノウキ</t>
    </rPh>
    <rPh sb="2" eb="3">
      <t>ゴ</t>
    </rPh>
    <rPh sb="4" eb="8">
      <t>ノウヒンヨテイ</t>
    </rPh>
    <phoneticPr fontId="2"/>
  </si>
  <si>
    <t>※「導入状況」には、「納品済み」、「納期内に納品予定」又は「納期後に納品予定」いずれかを記載すること。</t>
    <rPh sb="2" eb="6">
      <t>ドウニュウジョウキョウ</t>
    </rPh>
    <rPh sb="11" eb="14">
      <t>ノウヒンズ</t>
    </rPh>
    <rPh sb="18" eb="21">
      <t>ノウキナイ</t>
    </rPh>
    <rPh sb="22" eb="26">
      <t>ノウヒンヨテイ</t>
    </rPh>
    <rPh sb="27" eb="28">
      <t>マタ</t>
    </rPh>
    <rPh sb="30" eb="33">
      <t>ノウキゴ</t>
    </rPh>
    <rPh sb="34" eb="38">
      <t>ノウヒンヨテイ</t>
    </rPh>
    <rPh sb="44" eb="46">
      <t>キサイ</t>
    </rPh>
    <phoneticPr fontId="2"/>
  </si>
  <si>
    <t>交付決定日等</t>
    <rPh sb="0" eb="6">
      <t>コウフケッテイビトウ</t>
    </rPh>
    <phoneticPr fontId="2"/>
  </si>
  <si>
    <t>で交付決定のあった標記補助金</t>
    <rPh sb="1" eb="5">
      <t>コウフケッテイ</t>
    </rPh>
    <rPh sb="9" eb="14">
      <t>ヒョウキホジョキン</t>
    </rPh>
    <phoneticPr fontId="2"/>
  </si>
  <si>
    <t>１．事業実績</t>
    <rPh sb="2" eb="6">
      <t>ジギョウジッセキ</t>
    </rPh>
    <phoneticPr fontId="2"/>
  </si>
  <si>
    <t>別添　実績報告のとおり</t>
    <rPh sb="0" eb="2">
      <t>ベッテン</t>
    </rPh>
    <rPh sb="3" eb="7">
      <t>ジッセキホウコク</t>
    </rPh>
    <phoneticPr fontId="2"/>
  </si>
  <si>
    <t>２．補助事業完了日</t>
    <rPh sb="2" eb="9">
      <t>ホジョジギョウカンリョウビ</t>
    </rPh>
    <phoneticPr fontId="2"/>
  </si>
  <si>
    <t>３．補助金実績額</t>
    <rPh sb="2" eb="5">
      <t>ホジョキン</t>
    </rPh>
    <rPh sb="5" eb="7">
      <t>ジッセキ</t>
    </rPh>
    <rPh sb="7" eb="8">
      <t>ガク</t>
    </rPh>
    <phoneticPr fontId="2"/>
  </si>
  <si>
    <t>（公募回）令和７年度</t>
    <rPh sb="1" eb="4">
      <t>コウボカイ</t>
    </rPh>
    <rPh sb="5" eb="7">
      <t>レイワ</t>
    </rPh>
    <rPh sb="8" eb="10">
      <t>ネンド</t>
    </rPh>
    <phoneticPr fontId="2"/>
  </si>
  <si>
    <t>令和　　年　　月　　日</t>
    <rPh sb="0" eb="2">
      <t>レイワ</t>
    </rPh>
    <rPh sb="4" eb="5">
      <t>ネン</t>
    </rPh>
    <rPh sb="7" eb="8">
      <t>ガツ</t>
    </rPh>
    <rPh sb="10" eb="11">
      <t>ニチ</t>
    </rPh>
    <phoneticPr fontId="2"/>
  </si>
  <si>
    <t>和暦</t>
    <rPh sb="0" eb="2">
      <t>ワレキ</t>
    </rPh>
    <phoneticPr fontId="2"/>
  </si>
  <si>
    <t>和暦</t>
    <rPh sb="0" eb="2">
      <t>ワレキ</t>
    </rPh>
    <phoneticPr fontId="2"/>
  </si>
  <si>
    <t>交付決定後に、事業を中止・廃止する場合</t>
    <rPh sb="0" eb="2">
      <t>コウフ</t>
    </rPh>
    <rPh sb="2" eb="4">
      <t>ケッテイ</t>
    </rPh>
    <rPh sb="4" eb="5">
      <t>ゴ</t>
    </rPh>
    <rPh sb="7" eb="9">
      <t>ジギョウ</t>
    </rPh>
    <rPh sb="10" eb="12">
      <t>チュウシ</t>
    </rPh>
    <rPh sb="13" eb="15">
      <t>ハイシ</t>
    </rPh>
    <rPh sb="17" eb="19">
      <t>バアイ</t>
    </rPh>
    <phoneticPr fontId="2"/>
  </si>
  <si>
    <t>交付決定後に、事業内容を変更する場合</t>
    <rPh sb="0" eb="2">
      <t>コウフ</t>
    </rPh>
    <rPh sb="2" eb="4">
      <t>ケッテイ</t>
    </rPh>
    <rPh sb="4" eb="5">
      <t>ゴ</t>
    </rPh>
    <rPh sb="7" eb="9">
      <t>ジギョウ</t>
    </rPh>
    <rPh sb="9" eb="11">
      <t>ナイヨウ</t>
    </rPh>
    <rPh sb="12" eb="14">
      <t>ヘンコウ</t>
    </rPh>
    <rPh sb="16" eb="18">
      <t>バアイ</t>
    </rPh>
    <phoneticPr fontId="2"/>
  </si>
  <si>
    <t>事業完了日</t>
    <rPh sb="0" eb="2">
      <t>ジギョウ</t>
    </rPh>
    <rPh sb="2" eb="5">
      <t>カンリョウビ</t>
    </rPh>
    <phoneticPr fontId="2"/>
  </si>
  <si>
    <t>事業終了予定日</t>
    <rPh sb="0" eb="2">
      <t>ジギョウ</t>
    </rPh>
    <rPh sb="2" eb="4">
      <t>シュウリョウ</t>
    </rPh>
    <rPh sb="4" eb="6">
      <t>ヨテイ</t>
    </rPh>
    <rPh sb="6" eb="7">
      <t>ビ</t>
    </rPh>
    <phoneticPr fontId="2"/>
  </si>
  <si>
    <t>交付申請日</t>
    <rPh sb="0" eb="2">
      <t>コウフ</t>
    </rPh>
    <rPh sb="2" eb="4">
      <t>シンセイ</t>
    </rPh>
    <rPh sb="4" eb="5">
      <t>ビ</t>
    </rPh>
    <phoneticPr fontId="2"/>
  </si>
  <si>
    <t>申請取下日</t>
    <rPh sb="0" eb="2">
      <t>シンセイ</t>
    </rPh>
    <rPh sb="2" eb="3">
      <t>ト</t>
    </rPh>
    <rPh sb="3" eb="4">
      <t>カ</t>
    </rPh>
    <rPh sb="4" eb="5">
      <t>ビ</t>
    </rPh>
    <phoneticPr fontId="2"/>
  </si>
  <si>
    <t>変更申請日</t>
    <rPh sb="0" eb="2">
      <t>ヘンコウ</t>
    </rPh>
    <rPh sb="2" eb="4">
      <t>シンセイ</t>
    </rPh>
    <rPh sb="4" eb="5">
      <t>ビ</t>
    </rPh>
    <phoneticPr fontId="2"/>
  </si>
  <si>
    <t>遂行状況報告日</t>
    <rPh sb="0" eb="2">
      <t>スイコウ</t>
    </rPh>
    <rPh sb="2" eb="4">
      <t>ジョウキョウ</t>
    </rPh>
    <rPh sb="4" eb="6">
      <t>ホウコク</t>
    </rPh>
    <rPh sb="6" eb="7">
      <t>ビ</t>
    </rPh>
    <phoneticPr fontId="2"/>
  </si>
  <si>
    <t>実績報告日</t>
    <rPh sb="0" eb="2">
      <t>ジッセキ</t>
    </rPh>
    <rPh sb="2" eb="4">
      <t>ホウコク</t>
    </rPh>
    <rPh sb="4" eb="5">
      <t>ビ</t>
    </rPh>
    <phoneticPr fontId="2"/>
  </si>
  <si>
    <t>事業完了日（支払いが完了した日）を入力</t>
    <rPh sb="0" eb="5">
      <t>ジギョウカンリョウビ</t>
    </rPh>
    <rPh sb="6" eb="8">
      <t>シハラ</t>
    </rPh>
    <rPh sb="10" eb="12">
      <t>カンリョウ</t>
    </rPh>
    <rPh sb="14" eb="15">
      <t>ヒ</t>
    </rPh>
    <rPh sb="17" eb="19">
      <t>ニュウリョク</t>
    </rPh>
    <phoneticPr fontId="2"/>
  </si>
  <si>
    <t>　標記補助金について、同補助金交付要領第７条の規定に基づき、下記のとおり申請します。</t>
    <rPh sb="1" eb="6">
      <t>ヒョウキホジョキン</t>
    </rPh>
    <rPh sb="11" eb="12">
      <t>ドウ</t>
    </rPh>
    <rPh sb="12" eb="15">
      <t>ホジョキン</t>
    </rPh>
    <rPh sb="15" eb="17">
      <t>コウフ</t>
    </rPh>
    <rPh sb="17" eb="19">
      <t>ヨウリョウ</t>
    </rPh>
    <rPh sb="19" eb="20">
      <t>ダイ</t>
    </rPh>
    <rPh sb="21" eb="22">
      <t>ジョウ</t>
    </rPh>
    <rPh sb="23" eb="25">
      <t>キテイ</t>
    </rPh>
    <rPh sb="26" eb="27">
      <t>モト</t>
    </rPh>
    <rPh sb="30" eb="32">
      <t>カキ</t>
    </rPh>
    <rPh sb="36" eb="38">
      <t>シンセイ</t>
    </rPh>
    <phoneticPr fontId="2"/>
  </si>
  <si>
    <t>＜記入上の注意＞</t>
    <rPh sb="1" eb="3">
      <t>キニュウ</t>
    </rPh>
    <rPh sb="3" eb="4">
      <t>ジョウ</t>
    </rPh>
    <rPh sb="5" eb="7">
      <t>チュウイ</t>
    </rPh>
    <phoneticPr fontId="9"/>
  </si>
  <si>
    <t>（印刷されないので、削除不要）</t>
    <rPh sb="1" eb="3">
      <t>インサツ</t>
    </rPh>
    <rPh sb="10" eb="12">
      <t>サクジョ</t>
    </rPh>
    <rPh sb="12" eb="14">
      <t>フヨウ</t>
    </rPh>
    <phoneticPr fontId="9"/>
  </si>
  <si>
    <t>申請者名・資本金・業種</t>
    <rPh sb="0" eb="3">
      <t>シンセイシャ</t>
    </rPh>
    <rPh sb="3" eb="4">
      <t>メイ</t>
    </rPh>
    <rPh sb="5" eb="8">
      <t>シホンキン</t>
    </rPh>
    <rPh sb="9" eb="11">
      <t>ギョウシュ</t>
    </rPh>
    <phoneticPr fontId="8"/>
  </si>
  <si>
    <t>実　施　体　制</t>
    <rPh sb="0" eb="1">
      <t>ジツ</t>
    </rPh>
    <rPh sb="2" eb="3">
      <t>シ</t>
    </rPh>
    <rPh sb="4" eb="5">
      <t>カラダ</t>
    </rPh>
    <rPh sb="6" eb="7">
      <t>セイ</t>
    </rPh>
    <phoneticPr fontId="8"/>
  </si>
  <si>
    <t>申請者名</t>
    <rPh sb="0" eb="3">
      <t>シンセイシャ</t>
    </rPh>
    <rPh sb="3" eb="4">
      <t>メイ</t>
    </rPh>
    <phoneticPr fontId="8"/>
  </si>
  <si>
    <t>：</t>
    <phoneticPr fontId="8"/>
  </si>
  <si>
    <t>←実施体制は、外部の協力機関があれば記載</t>
    <rPh sb="1" eb="3">
      <t>ジッシ</t>
    </rPh>
    <rPh sb="3" eb="5">
      <t>タイセイ</t>
    </rPh>
    <rPh sb="7" eb="9">
      <t>ガイブ</t>
    </rPh>
    <rPh sb="10" eb="12">
      <t>キョウリョク</t>
    </rPh>
    <rPh sb="12" eb="14">
      <t>キカン</t>
    </rPh>
    <rPh sb="18" eb="20">
      <t>キサイ</t>
    </rPh>
    <phoneticPr fontId="8"/>
  </si>
  <si>
    <t>資本金</t>
    <rPh sb="0" eb="3">
      <t>シホンキン</t>
    </rPh>
    <phoneticPr fontId="8"/>
  </si>
  <si>
    <t>←個人事業の場合、資本金欄には（個人事業）と記載</t>
    <rPh sb="1" eb="3">
      <t>コジン</t>
    </rPh>
    <rPh sb="3" eb="5">
      <t>ジギョウ</t>
    </rPh>
    <rPh sb="6" eb="8">
      <t>バアイ</t>
    </rPh>
    <rPh sb="9" eb="12">
      <t>シホンキン</t>
    </rPh>
    <rPh sb="12" eb="13">
      <t>ラン</t>
    </rPh>
    <rPh sb="16" eb="18">
      <t>コジン</t>
    </rPh>
    <rPh sb="18" eb="20">
      <t>ジギョウ</t>
    </rPh>
    <rPh sb="22" eb="24">
      <t>キサイ</t>
    </rPh>
    <phoneticPr fontId="8"/>
  </si>
  <si>
    <t>業種</t>
    <rPh sb="0" eb="2">
      <t>ギョウシュ</t>
    </rPh>
    <phoneticPr fontId="8"/>
  </si>
  <si>
    <t>←業種は、日本産業分類の細分類を記載</t>
    <rPh sb="1" eb="3">
      <t>ギョウシュ</t>
    </rPh>
    <rPh sb="5" eb="7">
      <t>ニホン</t>
    </rPh>
    <rPh sb="7" eb="9">
      <t>サンギョウ</t>
    </rPh>
    <rPh sb="9" eb="11">
      <t>ブンルイ</t>
    </rPh>
    <rPh sb="12" eb="15">
      <t>サイブンルイ</t>
    </rPh>
    <rPh sb="16" eb="18">
      <t>キサイ</t>
    </rPh>
    <phoneticPr fontId="8"/>
  </si>
  <si>
    <t>計画期間又は事業期間：</t>
    <rPh sb="0" eb="2">
      <t>ケイカク</t>
    </rPh>
    <rPh sb="2" eb="4">
      <t>キカン</t>
    </rPh>
    <rPh sb="4" eb="5">
      <t>マタ</t>
    </rPh>
    <rPh sb="6" eb="8">
      <t>ジギョウ</t>
    </rPh>
    <rPh sb="8" eb="10">
      <t>キカン</t>
    </rPh>
    <phoneticPr fontId="8"/>
  </si>
  <si>
    <t>令和</t>
    <rPh sb="0" eb="2">
      <t>レイワ</t>
    </rPh>
    <phoneticPr fontId="8"/>
  </si>
  <si>
    <t>年</t>
    <rPh sb="0" eb="1">
      <t>ネン</t>
    </rPh>
    <phoneticPr fontId="8"/>
  </si>
  <si>
    <t>月</t>
    <rPh sb="0" eb="1">
      <t>ガツ</t>
    </rPh>
    <phoneticPr fontId="8"/>
  </si>
  <si>
    <t>～</t>
    <phoneticPr fontId="8"/>
  </si>
  <si>
    <t>※　セル内で改行したいときは、</t>
    <rPh sb="4" eb="5">
      <t>ナイ</t>
    </rPh>
    <rPh sb="6" eb="8">
      <t>カイギョウ</t>
    </rPh>
    <phoneticPr fontId="8"/>
  </si>
  <si>
    <t>　　[Alt]キーを押しながら</t>
    <rPh sb="10" eb="11">
      <t>オ</t>
    </rPh>
    <phoneticPr fontId="8"/>
  </si>
  <si>
    <t>　　[Enter]キーを押せば可能</t>
    <rPh sb="12" eb="13">
      <t>オ</t>
    </rPh>
    <rPh sb="15" eb="17">
      <t>カノウ</t>
    </rPh>
    <phoneticPr fontId="8"/>
  </si>
  <si>
    <t>※　記入しにくい場合、別表１のみ</t>
    <rPh sb="2" eb="4">
      <t>キニュウ</t>
    </rPh>
    <rPh sb="8" eb="10">
      <t>バアイ</t>
    </rPh>
    <rPh sb="11" eb="13">
      <t>ベツヒョウ</t>
    </rPh>
    <phoneticPr fontId="8"/>
  </si>
  <si>
    <t>　　Wordの様式を使用しても構わない</t>
    <rPh sb="7" eb="9">
      <t>ヨウシキ</t>
    </rPh>
    <rPh sb="10" eb="12">
      <t>シヨウ</t>
    </rPh>
    <rPh sb="15" eb="16">
      <t>カマ</t>
    </rPh>
    <phoneticPr fontId="8"/>
  </si>
  <si>
    <t>補助要件を</t>
    <rPh sb="0" eb="4">
      <t>ホジョヨウケン</t>
    </rPh>
    <phoneticPr fontId="10"/>
  </si>
  <si>
    <t>前期又は直近１年間と比較する</t>
    <rPh sb="0" eb="2">
      <t>ゼンキ</t>
    </rPh>
    <rPh sb="2" eb="3">
      <t>マタ</t>
    </rPh>
    <rPh sb="4" eb="6">
      <t>チョッキン</t>
    </rPh>
    <rPh sb="7" eb="9">
      <t>ネンカン</t>
    </rPh>
    <rPh sb="10" eb="12">
      <t>ヒカク</t>
    </rPh>
    <phoneticPr fontId="10"/>
  </si>
  <si>
    <t>前期又は直近１年間の数値</t>
    <rPh sb="0" eb="2">
      <t>ゼンキ</t>
    </rPh>
    <rPh sb="2" eb="3">
      <t>マタ</t>
    </rPh>
    <rPh sb="4" eb="6">
      <t>チョッキン</t>
    </rPh>
    <rPh sb="7" eb="9">
      <t>ネンカン</t>
    </rPh>
    <rPh sb="10" eb="12">
      <t>スウチ</t>
    </rPh>
    <phoneticPr fontId="10"/>
  </si>
  <si>
    <t>減少率</t>
    <rPh sb="0" eb="3">
      <t>ゲンショウリツ</t>
    </rPh>
    <phoneticPr fontId="10"/>
  </si>
  <si>
    <t>示す数値</t>
    <rPh sb="0" eb="1">
      <t>シメ</t>
    </rPh>
    <rPh sb="2" eb="4">
      <t>スウチ</t>
    </rPh>
    <phoneticPr fontId="10"/>
  </si>
  <si>
    <t>数値（前年又は前々年同期）</t>
    <rPh sb="0" eb="2">
      <t>スウチ</t>
    </rPh>
    <rPh sb="3" eb="5">
      <t>ゼンネン</t>
    </rPh>
    <rPh sb="5" eb="6">
      <t>マタ</t>
    </rPh>
    <rPh sb="7" eb="10">
      <t>ゼンゼンネン</t>
    </rPh>
    <rPh sb="10" eb="12">
      <t>ドウキ</t>
    </rPh>
    <phoneticPr fontId="10"/>
  </si>
  <si>
    <t>売上高</t>
    <rPh sb="0" eb="3">
      <t>ウリアゲダカ</t>
    </rPh>
    <phoneticPr fontId="8"/>
  </si>
  <si>
    <t>従業員数</t>
    <rPh sb="0" eb="3">
      <t>ジュウギョウイン</t>
    </rPh>
    <rPh sb="3" eb="4">
      <t>スウ</t>
    </rPh>
    <phoneticPr fontId="8"/>
  </si>
  <si>
    <t>生産性向上を</t>
    <rPh sb="0" eb="5">
      <t>セイサンセイコウジョウ</t>
    </rPh>
    <phoneticPr fontId="8"/>
  </si>
  <si>
    <t>現　　状（千円）</t>
    <rPh sb="0" eb="1">
      <t>ウツツ</t>
    </rPh>
    <rPh sb="3" eb="4">
      <t>ジョウ</t>
    </rPh>
    <rPh sb="5" eb="7">
      <t>センエン</t>
    </rPh>
    <phoneticPr fontId="8"/>
  </si>
  <si>
    <t>示す指標</t>
    <rPh sb="0" eb="1">
      <t>シメ</t>
    </rPh>
    <rPh sb="2" eb="4">
      <t>シヒョウ</t>
    </rPh>
    <phoneticPr fontId="10"/>
  </si>
  <si>
    <t>労働生産性</t>
    <rPh sb="0" eb="5">
      <t>ロウドウセイサンセイ</t>
    </rPh>
    <phoneticPr fontId="8"/>
  </si>
  <si>
    <t>←伸び率は記入不要（自動計算）</t>
    <rPh sb="1" eb="2">
      <t>ノ</t>
    </rPh>
    <rPh sb="3" eb="4">
      <t>リツ</t>
    </rPh>
    <rPh sb="5" eb="7">
      <t>キニュウ</t>
    </rPh>
    <rPh sb="7" eb="9">
      <t>フヨウ</t>
    </rPh>
    <rPh sb="10" eb="12">
      <t>ジドウ</t>
    </rPh>
    <rPh sb="12" eb="14">
      <t>ケイサン</t>
    </rPh>
    <phoneticPr fontId="8"/>
  </si>
  <si>
    <t>増加率</t>
    <rPh sb="0" eb="3">
      <t>ゾウカリツ</t>
    </rPh>
    <phoneticPr fontId="8"/>
  </si>
  <si>
    <t>一人当たりの</t>
    <rPh sb="0" eb="3">
      <t>ヒトリア</t>
    </rPh>
    <phoneticPr fontId="8"/>
  </si>
  <si>
    <t>賃金増加率</t>
    <rPh sb="0" eb="5">
      <t>チンギンゾウカリツ</t>
    </rPh>
    <phoneticPr fontId="8"/>
  </si>
  <si>
    <t>１．収入の部　　　　　　　　　　　　　　　　　　　　　　　　　　　　</t>
    <phoneticPr fontId="12"/>
  </si>
  <si>
    <t>　（単位：円）</t>
    <phoneticPr fontId="12"/>
  </si>
  <si>
    <t>金　額</t>
    <rPh sb="0" eb="1">
      <t>キン</t>
    </rPh>
    <rPh sb="2" eb="3">
      <t>ガク</t>
    </rPh>
    <phoneticPr fontId="12"/>
  </si>
  <si>
    <t>資金の調達先</t>
    <rPh sb="0" eb="2">
      <t>シキン</t>
    </rPh>
    <rPh sb="3" eb="6">
      <t>チョウタツサキ</t>
    </rPh>
    <phoneticPr fontId="12"/>
  </si>
  <si>
    <t>自 己 資 金</t>
    <phoneticPr fontId="12"/>
  </si>
  <si>
    <t>借　入　金</t>
  </si>
  <si>
    <t>そ　の　他</t>
  </si>
  <si>
    <t>事業経費の計</t>
    <rPh sb="0" eb="2">
      <t>ジギョウ</t>
    </rPh>
    <phoneticPr fontId="12"/>
  </si>
  <si>
    <t>２．支出の部　　　　　　　　　　　　　　　　　　　　　　　　　　　　　　　　　　</t>
    <phoneticPr fontId="12"/>
  </si>
  <si>
    <t>経費内訳、積算明細</t>
    <phoneticPr fontId="12"/>
  </si>
  <si>
    <t>事業に要する
経　　費
（消費税込）</t>
    <rPh sb="13" eb="16">
      <t>ショウヒゼイ</t>
    </rPh>
    <rPh sb="16" eb="17">
      <t>コ</t>
    </rPh>
    <phoneticPr fontId="12"/>
  </si>
  <si>
    <t>補助対象経費額</t>
    <rPh sb="6" eb="7">
      <t>ガク</t>
    </rPh>
    <phoneticPr fontId="12"/>
  </si>
  <si>
    <t>補助申請額</t>
    <rPh sb="2" eb="5">
      <t>シンセイガク</t>
    </rPh>
    <phoneticPr fontId="12"/>
  </si>
  <si>
    <t>負担区分</t>
  </si>
  <si>
    <t>備考</t>
  </si>
  <si>
    <t>補助金負担</t>
    <phoneticPr fontId="12"/>
  </si>
  <si>
    <t>自己負担</t>
  </si>
  <si>
    <t>合計</t>
    <rPh sb="0" eb="2">
      <t>ゴウケイ</t>
    </rPh>
    <phoneticPr fontId="2"/>
  </si>
  <si>
    <t>（注）１　対象経費は、要綱別表１の２に掲載している補助対象経費のいずれかを記載すること。</t>
    <rPh sb="5" eb="7">
      <t>タイショウ</t>
    </rPh>
    <rPh sb="7" eb="9">
      <t>ケイヒ</t>
    </rPh>
    <rPh sb="11" eb="13">
      <t>ヨウコウ</t>
    </rPh>
    <rPh sb="13" eb="15">
      <t>ベッピョウ</t>
    </rPh>
    <rPh sb="19" eb="21">
      <t>ケイサイ</t>
    </rPh>
    <rPh sb="25" eb="27">
      <t>ホジョ</t>
    </rPh>
    <rPh sb="27" eb="29">
      <t>タイショウ</t>
    </rPh>
    <rPh sb="29" eb="31">
      <t>ケイヒ</t>
    </rPh>
    <rPh sb="37" eb="39">
      <t>キサイ</t>
    </rPh>
    <phoneticPr fontId="12"/>
  </si>
  <si>
    <t>メモ欄</t>
    <rPh sb="2" eb="3">
      <t>ラン</t>
    </rPh>
    <phoneticPr fontId="12"/>
  </si>
  <si>
    <t>　　　２　補助申請額の端数は切り捨てとしてください。</t>
    <rPh sb="5" eb="7">
      <t>ホジョ</t>
    </rPh>
    <rPh sb="7" eb="9">
      <t>シンセイ</t>
    </rPh>
    <rPh sb="9" eb="10">
      <t>ガク</t>
    </rPh>
    <rPh sb="11" eb="13">
      <t>ハスウ</t>
    </rPh>
    <rPh sb="14" eb="15">
      <t>キ</t>
    </rPh>
    <rPh sb="16" eb="17">
      <t>ス</t>
    </rPh>
    <phoneticPr fontId="12"/>
  </si>
  <si>
    <t>　　　３　事業を委託する場合は、備考欄に想定している委託先名を記入すること。</t>
    <rPh sb="20" eb="22">
      <t>ソウテイ</t>
    </rPh>
    <phoneticPr fontId="12"/>
  </si>
  <si>
    <t>　　　４　記入欄が不足する場合は、追加して記載すること。</t>
    <rPh sb="5" eb="7">
      <t>キニュウ</t>
    </rPh>
    <rPh sb="7" eb="8">
      <t>ラン</t>
    </rPh>
    <rPh sb="9" eb="11">
      <t>フソク</t>
    </rPh>
    <rPh sb="13" eb="15">
      <t>バアイ</t>
    </rPh>
    <rPh sb="17" eb="19">
      <t>ツイカ</t>
    </rPh>
    <rPh sb="21" eb="23">
      <t>キサイ</t>
    </rPh>
    <phoneticPr fontId="12"/>
  </si>
  <si>
    <t>　　　５　備考欄に書ききれない場合はメモ欄に記載すること。</t>
    <rPh sb="5" eb="7">
      <t>ビコウ</t>
    </rPh>
    <rPh sb="7" eb="8">
      <t>ラン</t>
    </rPh>
    <rPh sb="9" eb="10">
      <t>カ</t>
    </rPh>
    <rPh sb="15" eb="17">
      <t>バアイ</t>
    </rPh>
    <rPh sb="20" eb="21">
      <t>ラン</t>
    </rPh>
    <rPh sb="22" eb="24">
      <t>キサイ</t>
    </rPh>
    <phoneticPr fontId="12"/>
  </si>
  <si>
    <t>（単位：千円）</t>
    <rPh sb="1" eb="3">
      <t>タンイ</t>
    </rPh>
    <rPh sb="4" eb="6">
      <t>センエン</t>
    </rPh>
    <phoneticPr fontId="8"/>
  </si>
  <si>
    <t>２年前</t>
    <rPh sb="1" eb="2">
      <t>ネン</t>
    </rPh>
    <rPh sb="2" eb="3">
      <t>マエ</t>
    </rPh>
    <phoneticPr fontId="8"/>
  </si>
  <si>
    <t>１年前</t>
    <rPh sb="1" eb="2">
      <t>ネン</t>
    </rPh>
    <rPh sb="2" eb="3">
      <t>マエ</t>
    </rPh>
    <phoneticPr fontId="8"/>
  </si>
  <si>
    <t>直近期末</t>
    <rPh sb="0" eb="2">
      <t>チョッキン</t>
    </rPh>
    <rPh sb="2" eb="4">
      <t>キマツ</t>
    </rPh>
    <phoneticPr fontId="8"/>
  </si>
  <si>
    <t>１年後</t>
    <rPh sb="1" eb="3">
      <t>ネンゴ</t>
    </rPh>
    <phoneticPr fontId="8"/>
  </si>
  <si>
    <t>２年後</t>
    <rPh sb="1" eb="3">
      <t>ネンゴ</t>
    </rPh>
    <phoneticPr fontId="8"/>
  </si>
  <si>
    <t>３年後</t>
    <rPh sb="1" eb="3">
      <t>ネンゴ</t>
    </rPh>
    <phoneticPr fontId="8"/>
  </si>
  <si>
    <t>４年後</t>
    <rPh sb="1" eb="3">
      <t>ネンゴ</t>
    </rPh>
    <phoneticPr fontId="8"/>
  </si>
  <si>
    <t>(  年  月期)</t>
    <rPh sb="3" eb="4">
      <t>ネン</t>
    </rPh>
    <rPh sb="6" eb="7">
      <t>ガツ</t>
    </rPh>
    <rPh sb="7" eb="8">
      <t>キ</t>
    </rPh>
    <phoneticPr fontId="8"/>
  </si>
  <si>
    <t>←決算期を記入</t>
    <rPh sb="1" eb="4">
      <t>ケッサンキ</t>
    </rPh>
    <rPh sb="5" eb="7">
      <t>キニュウ</t>
    </rPh>
    <phoneticPr fontId="8"/>
  </si>
  <si>
    <t>①売上高</t>
    <rPh sb="1" eb="4">
      <t>ウリアゲダカ</t>
    </rPh>
    <phoneticPr fontId="8"/>
  </si>
  <si>
    <t>←決算書から転記</t>
    <rPh sb="1" eb="4">
      <t>ケッサンショ</t>
    </rPh>
    <rPh sb="6" eb="8">
      <t>テンキ</t>
    </rPh>
    <phoneticPr fontId="8"/>
  </si>
  <si>
    <t>　個人事業主の場合は雑収入を除く。</t>
    <rPh sb="1" eb="6">
      <t>コジンジギョウヌシ</t>
    </rPh>
    <rPh sb="7" eb="9">
      <t>バアイ</t>
    </rPh>
    <rPh sb="10" eb="13">
      <t>ザッシュウニュウ</t>
    </rPh>
    <rPh sb="14" eb="15">
      <t>ノゾ</t>
    </rPh>
    <phoneticPr fontId="8"/>
  </si>
  <si>
    <t>②売上原価</t>
    <rPh sb="1" eb="3">
      <t>ウリアゲ</t>
    </rPh>
    <rPh sb="3" eb="5">
      <t>ゲンカ</t>
    </rPh>
    <phoneticPr fontId="8"/>
  </si>
  <si>
    <t>③売上総利益
（①－②）</t>
    <rPh sb="1" eb="3">
      <t>ウリアゲ</t>
    </rPh>
    <rPh sb="3" eb="6">
      <t>ソウリエキ</t>
    </rPh>
    <phoneticPr fontId="8"/>
  </si>
  <si>
    <t>←記入不要（自動計算）</t>
    <rPh sb="1" eb="3">
      <t>キニュウ</t>
    </rPh>
    <rPh sb="3" eb="5">
      <t>フヨウ</t>
    </rPh>
    <rPh sb="6" eb="8">
      <t>ジドウ</t>
    </rPh>
    <rPh sb="8" eb="10">
      <t>ケイサン</t>
    </rPh>
    <phoneticPr fontId="8"/>
  </si>
  <si>
    <t>④販売費及び
一般管理費</t>
    <rPh sb="1" eb="4">
      <t>ハンバイヒ</t>
    </rPh>
    <rPh sb="4" eb="5">
      <t>オヨ</t>
    </rPh>
    <rPh sb="7" eb="9">
      <t>イッパン</t>
    </rPh>
    <rPh sb="9" eb="12">
      <t>カンリヒ</t>
    </rPh>
    <phoneticPr fontId="8"/>
  </si>
  <si>
    <t>⑤営業利益</t>
    <rPh sb="1" eb="3">
      <t>エイギョウ</t>
    </rPh>
    <rPh sb="3" eb="5">
      <t>リエキ</t>
    </rPh>
    <phoneticPr fontId="8"/>
  </si>
  <si>
    <t>⑥経常利益</t>
    <rPh sb="1" eb="3">
      <t>ケイジョウ</t>
    </rPh>
    <rPh sb="3" eb="5">
      <t>リエキ</t>
    </rPh>
    <phoneticPr fontId="8"/>
  </si>
  <si>
    <t>⑦給与支給総額</t>
    <rPh sb="1" eb="3">
      <t>キュウヨ</t>
    </rPh>
    <rPh sb="3" eb="5">
      <t>シキュウ</t>
    </rPh>
    <rPh sb="5" eb="7">
      <t>ソウガク</t>
    </rPh>
    <phoneticPr fontId="8"/>
  </si>
  <si>
    <t>←役員並びに従業員に支払う給料、賃金及び賞与のほか、給与所得とされる手当　(残業手当、扶養手当、住宅手当等を含み、退職手当及び福利厚生費は含まない）</t>
    <rPh sb="1" eb="3">
      <t>ヤクイン</t>
    </rPh>
    <rPh sb="3" eb="4">
      <t>ナラ</t>
    </rPh>
    <rPh sb="6" eb="9">
      <t>ジュウギョウイン</t>
    </rPh>
    <rPh sb="10" eb="12">
      <t>シハラ</t>
    </rPh>
    <rPh sb="13" eb="15">
      <t>キュウリョウ</t>
    </rPh>
    <rPh sb="16" eb="18">
      <t>チンギン</t>
    </rPh>
    <rPh sb="18" eb="19">
      <t>オヨ</t>
    </rPh>
    <rPh sb="20" eb="22">
      <t>ショウヨ</t>
    </rPh>
    <rPh sb="26" eb="28">
      <t>キュウヨ</t>
    </rPh>
    <rPh sb="28" eb="30">
      <t>ショトク</t>
    </rPh>
    <rPh sb="34" eb="36">
      <t>テアテ</t>
    </rPh>
    <phoneticPr fontId="8"/>
  </si>
  <si>
    <t>　個人事業主の場合、青色決算報告書の損益計算書より、給与賃金（⑳）＋専従者給与（㊳）＋青色申告特別控除前の所得金額（㊸）として計算する。</t>
    <rPh sb="34" eb="37">
      <t>センジュウシャ</t>
    </rPh>
    <phoneticPr fontId="8"/>
  </si>
  <si>
    <t>⑧人件費</t>
    <rPh sb="1" eb="4">
      <t>ジンケンヒ</t>
    </rPh>
    <phoneticPr fontId="8"/>
  </si>
  <si>
    <t>←役員報酬、法定福利費、福利厚生費、退職金、パート・派遣労働者費用、退職金・賞与引当金繰入額の漏れがないか確認</t>
    <phoneticPr fontId="8"/>
  </si>
  <si>
    <t>　個人事業主の場合、青色申告特別控除前の所得金額（㊸）は除く。</t>
    <rPh sb="28" eb="29">
      <t>ノゾ</t>
    </rPh>
    <phoneticPr fontId="8"/>
  </si>
  <si>
    <t>⑨設備投資額</t>
    <rPh sb="1" eb="5">
      <t>セツビトウシ</t>
    </rPh>
    <rPh sb="5" eb="6">
      <t>ガク</t>
    </rPh>
    <phoneticPr fontId="8"/>
  </si>
  <si>
    <t>⑩運転資金</t>
    <rPh sb="1" eb="3">
      <t>ウンテン</t>
    </rPh>
    <rPh sb="3" eb="5">
      <t>シキン</t>
    </rPh>
    <phoneticPr fontId="8"/>
  </si>
  <si>
    <t>普通償却額</t>
    <rPh sb="0" eb="2">
      <t>フツウ</t>
    </rPh>
    <rPh sb="2" eb="5">
      <t>ショウキャクガク</t>
    </rPh>
    <phoneticPr fontId="8"/>
  </si>
  <si>
    <t>←普通償却額を記載</t>
    <rPh sb="1" eb="3">
      <t>フツウ</t>
    </rPh>
    <rPh sb="3" eb="6">
      <t>ショウキャクガク</t>
    </rPh>
    <rPh sb="7" eb="9">
      <t>キサイ</t>
    </rPh>
    <phoneticPr fontId="8"/>
  </si>
  <si>
    <t>リース・レンタル費用</t>
    <rPh sb="8" eb="10">
      <t>ヒヨウ</t>
    </rPh>
    <phoneticPr fontId="8"/>
  </si>
  <si>
    <t>←リース費用を記載</t>
    <rPh sb="4" eb="6">
      <t>ヒヨウ</t>
    </rPh>
    <rPh sb="7" eb="9">
      <t>キサイ</t>
    </rPh>
    <phoneticPr fontId="8"/>
  </si>
  <si>
    <t>特別償却額</t>
    <rPh sb="0" eb="2">
      <t>トクベツ</t>
    </rPh>
    <rPh sb="2" eb="5">
      <t>ショウキャクガク</t>
    </rPh>
    <phoneticPr fontId="8"/>
  </si>
  <si>
    <t>←原価・販管費に特別償却があれば記載。特別損失のものは記載しない。</t>
    <rPh sb="1" eb="3">
      <t>ゲンカ</t>
    </rPh>
    <rPh sb="4" eb="7">
      <t>ハンカンヒ</t>
    </rPh>
    <rPh sb="8" eb="10">
      <t>トクベツ</t>
    </rPh>
    <rPh sb="10" eb="12">
      <t>ショウキャク</t>
    </rPh>
    <rPh sb="16" eb="18">
      <t>キサイ</t>
    </rPh>
    <rPh sb="19" eb="21">
      <t>トクベツ</t>
    </rPh>
    <rPh sb="21" eb="23">
      <t>ソンシツ</t>
    </rPh>
    <rPh sb="27" eb="29">
      <t>キサイ</t>
    </rPh>
    <phoneticPr fontId="8"/>
  </si>
  <si>
    <t>⑪減価償却費</t>
    <rPh sb="1" eb="3">
      <t>ゲンカ</t>
    </rPh>
    <rPh sb="3" eb="6">
      <t>ショウキャクヒ</t>
    </rPh>
    <phoneticPr fontId="8"/>
  </si>
  <si>
    <t>⑫付加価値額
（⑤＋⑧＋⑪）</t>
    <rPh sb="1" eb="3">
      <t>フカ</t>
    </rPh>
    <rPh sb="3" eb="6">
      <t>カチガク</t>
    </rPh>
    <phoneticPr fontId="8"/>
  </si>
  <si>
    <t>⑬従業員数</t>
    <rPh sb="1" eb="3">
      <t>ジュウギョウ</t>
    </rPh>
    <rPh sb="3" eb="5">
      <t>インスウ</t>
    </rPh>
    <phoneticPr fontId="8"/>
  </si>
  <si>
    <t>←期末の従業員数を記載</t>
    <rPh sb="1" eb="3">
      <t>キマツ</t>
    </rPh>
    <rPh sb="4" eb="6">
      <t>ジュウギョウ</t>
    </rPh>
    <rPh sb="6" eb="8">
      <t>インスウ</t>
    </rPh>
    <rPh sb="9" eb="11">
      <t>キサイ</t>
    </rPh>
    <phoneticPr fontId="8"/>
  </si>
  <si>
    <t>　役員（個人事業主の場合は、代表者）を含む。従業員数は就業時間による調整を行う。</t>
    <rPh sb="1" eb="3">
      <t>ヤクイン</t>
    </rPh>
    <rPh sb="4" eb="9">
      <t>コジンジギョウヌシ</t>
    </rPh>
    <rPh sb="10" eb="12">
      <t>バアイ</t>
    </rPh>
    <rPh sb="14" eb="17">
      <t>ダイヒョウシャ</t>
    </rPh>
    <rPh sb="19" eb="20">
      <t>フク</t>
    </rPh>
    <rPh sb="22" eb="25">
      <t>ジュウギョウイン</t>
    </rPh>
    <rPh sb="25" eb="26">
      <t>スウ</t>
    </rPh>
    <rPh sb="27" eb="29">
      <t>シュウギョウ</t>
    </rPh>
    <rPh sb="29" eb="31">
      <t>ジカン</t>
    </rPh>
    <rPh sb="34" eb="36">
      <t>チョウセイ</t>
    </rPh>
    <rPh sb="37" eb="38">
      <t>オコナ</t>
    </rPh>
    <phoneticPr fontId="8"/>
  </si>
  <si>
    <t>⑮資金調達額
（⑨＋⑩）</t>
    <rPh sb="1" eb="3">
      <t>シキン</t>
    </rPh>
    <rPh sb="3" eb="6">
      <t>チョウタツガク</t>
    </rPh>
    <phoneticPr fontId="8"/>
  </si>
  <si>
    <t>政府系金融
機関借入</t>
    <rPh sb="0" eb="3">
      <t>セイフケイ</t>
    </rPh>
    <rPh sb="3" eb="5">
      <t>キンユウ</t>
    </rPh>
    <rPh sb="6" eb="8">
      <t>キカン</t>
    </rPh>
    <rPh sb="8" eb="10">
      <t>カリイレ</t>
    </rPh>
    <phoneticPr fontId="8"/>
  </si>
  <si>
    <t>-</t>
    <phoneticPr fontId="8"/>
  </si>
  <si>
    <t>民間金融
機関借入</t>
    <rPh sb="0" eb="2">
      <t>ミンカン</t>
    </rPh>
    <rPh sb="2" eb="4">
      <t>キンユウ</t>
    </rPh>
    <rPh sb="5" eb="7">
      <t>キカン</t>
    </rPh>
    <rPh sb="7" eb="9">
      <t>カリイレ</t>
    </rPh>
    <phoneticPr fontId="8"/>
  </si>
  <si>
    <t>←県制度融資はこの欄に記載</t>
    <rPh sb="1" eb="2">
      <t>ケン</t>
    </rPh>
    <rPh sb="2" eb="4">
      <t>セイド</t>
    </rPh>
    <rPh sb="4" eb="6">
      <t>ユウシ</t>
    </rPh>
    <rPh sb="9" eb="10">
      <t>ラン</t>
    </rPh>
    <rPh sb="11" eb="13">
      <t>キサイ</t>
    </rPh>
    <phoneticPr fontId="8"/>
  </si>
  <si>
    <t>自己資金</t>
    <rPh sb="0" eb="2">
      <t>ジコ</t>
    </rPh>
    <rPh sb="2" eb="4">
      <t>シキン</t>
    </rPh>
    <phoneticPr fontId="8"/>
  </si>
  <si>
    <t>その他</t>
    <rPh sb="2" eb="3">
      <t>タ</t>
    </rPh>
    <phoneticPr fontId="8"/>
  </si>
  <si>
    <t>←民間リース、財団設備貸与の場合、</t>
    <rPh sb="1" eb="3">
      <t>ミンカン</t>
    </rPh>
    <rPh sb="7" eb="9">
      <t>ザイダン</t>
    </rPh>
    <rPh sb="9" eb="13">
      <t>セツビタイヨ</t>
    </rPh>
    <rPh sb="14" eb="16">
      <t>バアイ</t>
    </rPh>
    <phoneticPr fontId="8"/>
  </si>
  <si>
    <t>　総額をこの欄に記載</t>
    <phoneticPr fontId="8"/>
  </si>
  <si>
    <t>合　計</t>
    <rPh sb="0" eb="1">
      <t>ゴウ</t>
    </rPh>
    <rPh sb="2" eb="3">
      <t>ケイ</t>
    </rPh>
    <phoneticPr fontId="8"/>
  </si>
  <si>
    <t>（各種指標の算出方法）</t>
    <rPh sb="1" eb="3">
      <t>カクシュ</t>
    </rPh>
    <rPh sb="3" eb="5">
      <t>シヒョウ</t>
    </rPh>
    <rPh sb="6" eb="8">
      <t>サンシュツ</t>
    </rPh>
    <rPh sb="8" eb="10">
      <t>ホウホウ</t>
    </rPh>
    <phoneticPr fontId="9"/>
  </si>
  <si>
    <t>※　別表４と投資額及び時期の整合性が</t>
    <rPh sb="2" eb="4">
      <t>ベツヒョウ</t>
    </rPh>
    <rPh sb="6" eb="9">
      <t>トウシガク</t>
    </rPh>
    <rPh sb="9" eb="10">
      <t>オヨ</t>
    </rPh>
    <rPh sb="11" eb="13">
      <t>ジキ</t>
    </rPh>
    <rPh sb="14" eb="17">
      <t>セイゴウセイ</t>
    </rPh>
    <phoneticPr fontId="8"/>
  </si>
  <si>
    <t>「給与支給総額」：給料＋賃金＋賞与＋各種手当(残業手当、扶養手当、住宅手当等)</t>
    <rPh sb="1" eb="7">
      <t>キュウヨシキュウソウガク</t>
    </rPh>
    <rPh sb="9" eb="11">
      <t>キュウリョウ</t>
    </rPh>
    <rPh sb="12" eb="14">
      <t>チンギン</t>
    </rPh>
    <rPh sb="15" eb="17">
      <t>ショウヨ</t>
    </rPh>
    <rPh sb="18" eb="20">
      <t>カクシュ</t>
    </rPh>
    <rPh sb="20" eb="22">
      <t>テアテ</t>
    </rPh>
    <rPh sb="23" eb="25">
      <t>ザンギョウ</t>
    </rPh>
    <rPh sb="25" eb="27">
      <t>テアテ</t>
    </rPh>
    <rPh sb="28" eb="30">
      <t>フヨウ</t>
    </rPh>
    <rPh sb="30" eb="32">
      <t>テアテ</t>
    </rPh>
    <rPh sb="33" eb="35">
      <t>ジュウタク</t>
    </rPh>
    <rPh sb="35" eb="37">
      <t>テアテ</t>
    </rPh>
    <rPh sb="37" eb="38">
      <t>トウ</t>
    </rPh>
    <phoneticPr fontId="9"/>
  </si>
  <si>
    <t>　　取れているか要確認</t>
    <rPh sb="2" eb="3">
      <t>ト</t>
    </rPh>
    <rPh sb="8" eb="11">
      <t>ヨウカクニン</t>
    </rPh>
    <phoneticPr fontId="8"/>
  </si>
  <si>
    <t>「付加価値額」：営業利益＋人件費＋減価償却費</t>
  </si>
  <si>
    <t>「一人当たりの付加価値額」：付加価値額÷従業員数</t>
  </si>
  <si>
    <t>「営業利益」：売上総利益（売上高－売上原価）－販売費及び一般管理費</t>
  </si>
  <si>
    <t>（算出時における留意点）</t>
    <rPh sb="1" eb="3">
      <t>サンシュツ</t>
    </rPh>
    <rPh sb="3" eb="4">
      <t>ジ</t>
    </rPh>
    <rPh sb="8" eb="11">
      <t>リュウイテン</t>
    </rPh>
    <phoneticPr fontId="8"/>
  </si>
  <si>
    <t>減価償却費にリース費用を算出しましたか。（はい・いいえ）</t>
    <rPh sb="12" eb="14">
      <t>サンシュツ</t>
    </rPh>
    <phoneticPr fontId="8"/>
  </si>
  <si>
    <t>←減価償却費にリース費用を加算した場合「はい」</t>
    <rPh sb="1" eb="3">
      <t>ゲンカ</t>
    </rPh>
    <rPh sb="3" eb="6">
      <t>ショウキャクヒ</t>
    </rPh>
    <rPh sb="10" eb="12">
      <t>ヒヨウ</t>
    </rPh>
    <rPh sb="13" eb="15">
      <t>カサン</t>
    </rPh>
    <rPh sb="17" eb="19">
      <t>バアイ</t>
    </rPh>
    <phoneticPr fontId="8"/>
  </si>
  <si>
    <t>従業員数について就業時間による調整を行いましたか。（はい・いいえ）</t>
  </si>
  <si>
    <t>１．県内に主たる事業所を有し、現に事業を営んでいる中小企業者等であり、補助対象外の業種に該当しないこと。</t>
    <rPh sb="17" eb="19">
      <t>ジギョウ</t>
    </rPh>
    <rPh sb="35" eb="40">
      <t>ホジョタイショウガイ</t>
    </rPh>
    <rPh sb="41" eb="43">
      <t>ギョウシュ</t>
    </rPh>
    <rPh sb="44" eb="46">
      <t>ガイトウ</t>
    </rPh>
    <phoneticPr fontId="2"/>
  </si>
  <si>
    <t>３．人手不足の影響を受けていること。</t>
    <rPh sb="2" eb="6">
      <t>ヒトデブソク</t>
    </rPh>
    <phoneticPr fontId="2"/>
  </si>
  <si>
    <t>D:労働生産性</t>
    <rPh sb="2" eb="7">
      <t>ロウドウセイサンセイ</t>
    </rPh>
    <phoneticPr fontId="2"/>
  </si>
  <si>
    <t>E:一人当たり賃金額</t>
    <rPh sb="2" eb="5">
      <t>ヒトリア</t>
    </rPh>
    <rPh sb="7" eb="10">
      <t>チンギンガク</t>
    </rPh>
    <phoneticPr fontId="2"/>
  </si>
  <si>
    <t>直近の決算等における労働生産性及び一人当たり賃金額の状況　※別添明細より</t>
    <rPh sb="0" eb="2">
      <t>チョッキン</t>
    </rPh>
    <rPh sb="3" eb="5">
      <t>ケッサン</t>
    </rPh>
    <rPh sb="5" eb="6">
      <t>トウ</t>
    </rPh>
    <rPh sb="10" eb="15">
      <t>ロウドウセイサンセイ</t>
    </rPh>
    <rPh sb="15" eb="16">
      <t>オヨ</t>
    </rPh>
    <rPh sb="17" eb="20">
      <t>ヒトリア</t>
    </rPh>
    <rPh sb="22" eb="24">
      <t>チンギン</t>
    </rPh>
    <rPh sb="24" eb="25">
      <t>ガク</t>
    </rPh>
    <rPh sb="26" eb="28">
      <t>ジョウキョウ</t>
    </rPh>
    <rPh sb="30" eb="32">
      <t>ベッテン</t>
    </rPh>
    <rPh sb="32" eb="34">
      <t>メイサイ</t>
    </rPh>
    <phoneticPr fontId="2"/>
  </si>
  <si>
    <t>F:労働生産性</t>
    <rPh sb="2" eb="7">
      <t>ロウドウセイサンセイ</t>
    </rPh>
    <phoneticPr fontId="2"/>
  </si>
  <si>
    <t>G:一人当たり賃金額</t>
    <rPh sb="2" eb="5">
      <t>ヒトリア</t>
    </rPh>
    <rPh sb="7" eb="10">
      <t>チンギンガク</t>
    </rPh>
    <phoneticPr fontId="2"/>
  </si>
  <si>
    <t>計画実施後（３年後の労働生産性及び一人当たり賃金額及び増加割合</t>
    <rPh sb="0" eb="4">
      <t>ケイカクジッシ</t>
    </rPh>
    <rPh sb="4" eb="5">
      <t>ゴ</t>
    </rPh>
    <rPh sb="7" eb="9">
      <t>ネンゴ</t>
    </rPh>
    <rPh sb="10" eb="15">
      <t>ロウドウセイサンセイ</t>
    </rPh>
    <rPh sb="15" eb="16">
      <t>オヨ</t>
    </rPh>
    <rPh sb="17" eb="20">
      <t>ヒトリア</t>
    </rPh>
    <rPh sb="22" eb="24">
      <t>チンギン</t>
    </rPh>
    <rPh sb="24" eb="25">
      <t>ガク</t>
    </rPh>
    <rPh sb="25" eb="26">
      <t>オヨ</t>
    </rPh>
    <rPh sb="27" eb="31">
      <t>ゾウカワリアイ</t>
    </rPh>
    <phoneticPr fontId="2"/>
  </si>
  <si>
    <t>数値</t>
    <rPh sb="0" eb="2">
      <t>スウチ</t>
    </rPh>
    <phoneticPr fontId="2"/>
  </si>
  <si>
    <t>割合</t>
    <rPh sb="0" eb="2">
      <t>ワリアイ</t>
    </rPh>
    <phoneticPr fontId="2"/>
  </si>
  <si>
    <t>１．取り組んだ事業の概要</t>
    <rPh sb="2" eb="3">
      <t>ト</t>
    </rPh>
    <rPh sb="4" eb="5">
      <t>ク</t>
    </rPh>
    <rPh sb="7" eb="9">
      <t>ジギョウ</t>
    </rPh>
    <rPh sb="10" eb="12">
      <t>ガイヨウ</t>
    </rPh>
    <phoneticPr fontId="2"/>
  </si>
  <si>
    <t>２．取組の効果</t>
    <rPh sb="2" eb="4">
      <t>トリクミ</t>
    </rPh>
    <rPh sb="5" eb="7">
      <t>コウカ</t>
    </rPh>
    <phoneticPr fontId="2"/>
  </si>
  <si>
    <t>労働生産性</t>
    <rPh sb="0" eb="5">
      <t>ロウドウセイサンセイ</t>
    </rPh>
    <phoneticPr fontId="2"/>
  </si>
  <si>
    <t>一人当たり賃金額</t>
    <rPh sb="0" eb="3">
      <t>ヒトリア</t>
    </rPh>
    <rPh sb="5" eb="8">
      <t>チンギンガク</t>
    </rPh>
    <phoneticPr fontId="2"/>
  </si>
  <si>
    <t>申請年度</t>
    <rPh sb="0" eb="4">
      <t>シンセイネンド</t>
    </rPh>
    <phoneticPr fontId="2"/>
  </si>
  <si>
    <t>1年後</t>
    <rPh sb="1" eb="2">
      <t>ネン</t>
    </rPh>
    <rPh sb="2" eb="3">
      <t>ゴ</t>
    </rPh>
    <phoneticPr fontId="2"/>
  </si>
  <si>
    <t>増加率</t>
    <rPh sb="0" eb="3">
      <t>ゾウカリツ</t>
    </rPh>
    <phoneticPr fontId="2"/>
  </si>
  <si>
    <t>2年後</t>
    <rPh sb="1" eb="3">
      <t>ネンゴ</t>
    </rPh>
    <phoneticPr fontId="2"/>
  </si>
  <si>
    <t>3年後</t>
    <rPh sb="1" eb="3">
      <t>ネンゴ</t>
    </rPh>
    <phoneticPr fontId="2"/>
  </si>
  <si>
    <t>３．省力化計画の達成状況</t>
    <rPh sb="2" eb="7">
      <t>ショウリョクカケイカク</t>
    </rPh>
    <rPh sb="8" eb="10">
      <t>タッセイ</t>
    </rPh>
    <rPh sb="10" eb="12">
      <t>ジョウキョウ</t>
    </rPh>
    <phoneticPr fontId="2"/>
  </si>
  <si>
    <t>省力化計画及び資金計画</t>
    <rPh sb="0" eb="3">
      <t>ショウリョクカ</t>
    </rPh>
    <rPh sb="3" eb="5">
      <t>ケイカク</t>
    </rPh>
    <rPh sb="5" eb="6">
      <t>オヨ</t>
    </rPh>
    <rPh sb="7" eb="9">
      <t>シキン</t>
    </rPh>
    <rPh sb="9" eb="11">
      <t>ケイカク</t>
    </rPh>
    <phoneticPr fontId="8"/>
  </si>
  <si>
    <t>　　　　　　年　　月　　日（　　）　　：　　～　　：</t>
    <rPh sb="6" eb="7">
      <t>y</t>
    </rPh>
    <rPh sb="9" eb="10">
      <t>m</t>
    </rPh>
    <rPh sb="12" eb="13">
      <t>d</t>
    </rPh>
    <phoneticPr fontId="2"/>
  </si>
  <si>
    <t>省力化投資等支援事業</t>
    <rPh sb="0" eb="2">
      <t>ショウリョク</t>
    </rPh>
    <rPh sb="2" eb="3">
      <t>カ</t>
    </rPh>
    <rPh sb="3" eb="5">
      <t>トウシ</t>
    </rPh>
    <rPh sb="5" eb="6">
      <t>ナド</t>
    </rPh>
    <rPh sb="6" eb="8">
      <t>シエン</t>
    </rPh>
    <rPh sb="8" eb="10">
      <t>ジギョウ</t>
    </rPh>
    <phoneticPr fontId="2"/>
  </si>
  <si>
    <t>島根県中小企業団体中央会会長　様</t>
    <rPh sb="15" eb="16">
      <t>サマ</t>
    </rPh>
    <phoneticPr fontId="2"/>
  </si>
  <si>
    <t>【現状と課題】</t>
    <phoneticPr fontId="2"/>
  </si>
  <si>
    <t>生産性向上計画の内容</t>
    <rPh sb="0" eb="7">
      <t>セイサンセイコウジョウケイカク</t>
    </rPh>
    <rPh sb="8" eb="10">
      <t>ナイヨウ</t>
    </rPh>
    <phoneticPr fontId="8"/>
  </si>
  <si>
    <t>【事業概要】</t>
    <rPh sb="1" eb="5">
      <t>ジギョウガイヨウ</t>
    </rPh>
    <phoneticPr fontId="2"/>
  </si>
  <si>
    <t>購入単価
（円：税抜）</t>
    <rPh sb="0" eb="2">
      <t>コウニュウ</t>
    </rPh>
    <rPh sb="2" eb="4">
      <t>タンカ</t>
    </rPh>
    <rPh sb="6" eb="7">
      <t>エン</t>
    </rPh>
    <rPh sb="8" eb="10">
      <t>ゼイヌキ</t>
    </rPh>
    <phoneticPr fontId="2"/>
  </si>
  <si>
    <t>購入金額
（円：税抜）</t>
    <rPh sb="0" eb="2">
      <t>コウニュウ</t>
    </rPh>
    <rPh sb="2" eb="4">
      <t>キンガク</t>
    </rPh>
    <rPh sb="6" eb="7">
      <t>エン</t>
    </rPh>
    <rPh sb="8" eb="10">
      <t>ゼイヌキ</t>
    </rPh>
    <phoneticPr fontId="2"/>
  </si>
  <si>
    <t>納期（年月日）
(見積書から転記)</t>
    <phoneticPr fontId="2"/>
  </si>
  <si>
    <t>発注予定先による廃棄・下取り等（見積書に記載）</t>
    <rPh sb="0" eb="5">
      <t>ハッチュウヨテイサキ</t>
    </rPh>
    <rPh sb="8" eb="10">
      <t>ハイキ</t>
    </rPh>
    <rPh sb="11" eb="13">
      <t>シタド</t>
    </rPh>
    <rPh sb="14" eb="15">
      <t>トウ</t>
    </rPh>
    <rPh sb="16" eb="19">
      <t>ミツモリショ</t>
    </rPh>
    <rPh sb="20" eb="22">
      <t>キサイ</t>
    </rPh>
    <phoneticPr fontId="2"/>
  </si>
  <si>
    <t>既存設備等がない（新規導入　例外）</t>
    <rPh sb="0" eb="5">
      <t>キゾンセツビトウ</t>
    </rPh>
    <rPh sb="9" eb="13">
      <t>シンキドウニュウ</t>
    </rPh>
    <rPh sb="14" eb="16">
      <t>レイガイ</t>
    </rPh>
    <phoneticPr fontId="2"/>
  </si>
  <si>
    <t>その他</t>
    <rPh sb="2" eb="3">
      <t>タ</t>
    </rPh>
    <phoneticPr fontId="2"/>
  </si>
  <si>
    <t>※　行が不足する場合は、上記に行を挿入して追記ください</t>
    <rPh sb="2" eb="3">
      <t>ギョウ</t>
    </rPh>
    <rPh sb="4" eb="6">
      <t>フソク</t>
    </rPh>
    <rPh sb="8" eb="10">
      <t>バアイ</t>
    </rPh>
    <rPh sb="12" eb="14">
      <t>ジョウキ</t>
    </rPh>
    <rPh sb="15" eb="16">
      <t>ギョウ</t>
    </rPh>
    <rPh sb="17" eb="19">
      <t>ソウニュウ</t>
    </rPh>
    <rPh sb="21" eb="23">
      <t>ツイキ</t>
    </rPh>
    <phoneticPr fontId="2"/>
  </si>
  <si>
    <t>１回目</t>
    <rPh sb="1" eb="3">
      <t>カイメ</t>
    </rPh>
    <phoneticPr fontId="2"/>
  </si>
  <si>
    <t>２回目</t>
    <rPh sb="1" eb="3">
      <t>カイメ</t>
    </rPh>
    <phoneticPr fontId="2"/>
  </si>
  <si>
    <t>３回目</t>
    <rPh sb="1" eb="3">
      <t>カイメ</t>
    </rPh>
    <phoneticPr fontId="2"/>
  </si>
  <si>
    <t>４回目</t>
    <rPh sb="1" eb="3">
      <t>カイメ</t>
    </rPh>
    <phoneticPr fontId="2"/>
  </si>
  <si>
    <t>５回目</t>
    <rPh sb="1" eb="3">
      <t>カイメ</t>
    </rPh>
    <phoneticPr fontId="2"/>
  </si>
  <si>
    <t>事業計画　【設備投資計画の明細】</t>
    <rPh sb="0" eb="4">
      <t>ジギョウケイカク</t>
    </rPh>
    <rPh sb="6" eb="12">
      <t>セツビトウシケイカク</t>
    </rPh>
    <rPh sb="13" eb="15">
      <t>メイサイ</t>
    </rPh>
    <phoneticPr fontId="2"/>
  </si>
  <si>
    <t>事業計画　【専門家助言計画の明細】</t>
    <rPh sb="0" eb="4">
      <t>ジギョウケイカク</t>
    </rPh>
    <rPh sb="6" eb="9">
      <t>センモンカ</t>
    </rPh>
    <rPh sb="9" eb="11">
      <t>ジョゲン</t>
    </rPh>
    <rPh sb="11" eb="13">
      <t>ケイカク</t>
    </rPh>
    <rPh sb="14" eb="16">
      <t>メイサイ</t>
    </rPh>
    <phoneticPr fontId="2"/>
  </si>
  <si>
    <t>回数</t>
    <rPh sb="0" eb="2">
      <t>カイスウ</t>
    </rPh>
    <phoneticPr fontId="2"/>
  </si>
  <si>
    <t>実施予定日</t>
    <rPh sb="0" eb="5">
      <t>ジッシヨテイビ</t>
    </rPh>
    <phoneticPr fontId="2"/>
  </si>
  <si>
    <t>実施日</t>
    <rPh sb="0" eb="3">
      <t>ジッシビ</t>
    </rPh>
    <phoneticPr fontId="2"/>
  </si>
  <si>
    <t>助言者氏名</t>
    <rPh sb="0" eb="3">
      <t>ジョゲンシャ</t>
    </rPh>
    <rPh sb="3" eb="5">
      <t>シメイ</t>
    </rPh>
    <phoneticPr fontId="2"/>
  </si>
  <si>
    <t>２．専門家助言の実施状況</t>
    <rPh sb="2" eb="7">
      <t>センモンカジョゲン</t>
    </rPh>
    <rPh sb="8" eb="12">
      <t>ジッシジョウキョウ</t>
    </rPh>
    <phoneticPr fontId="2"/>
  </si>
  <si>
    <t>３．設備導入又は専門家助言が計画通りでない理由</t>
    <rPh sb="2" eb="6">
      <t>セツビドウニュウ</t>
    </rPh>
    <rPh sb="6" eb="7">
      <t>マタ</t>
    </rPh>
    <rPh sb="8" eb="13">
      <t>センモンカジョゲン</t>
    </rPh>
    <rPh sb="14" eb="16">
      <t>ケイカク</t>
    </rPh>
    <rPh sb="16" eb="23">
      <t>ドオリデナイリユウ</t>
    </rPh>
    <phoneticPr fontId="2"/>
  </si>
  <si>
    <t>２．助言を受ける日（予定）</t>
    <rPh sb="2" eb="4">
      <t>ジョゲン</t>
    </rPh>
    <rPh sb="5" eb="6">
      <t>ウ</t>
    </rPh>
    <rPh sb="8" eb="9">
      <t>ヒ</t>
    </rPh>
    <rPh sb="10" eb="12">
      <t>ヨテイ</t>
    </rPh>
    <phoneticPr fontId="2"/>
  </si>
  <si>
    <t>年　　月　　日（　）</t>
  </si>
  <si>
    <t>年　　月　　日（　）</t>
    <rPh sb="0" eb="1">
      <t>y</t>
    </rPh>
    <rPh sb="3" eb="4">
      <t>m</t>
    </rPh>
    <rPh sb="6" eb="7">
      <t>d</t>
    </rPh>
    <phoneticPr fontId="2"/>
  </si>
  <si>
    <t>2．助言日時</t>
    <rPh sb="2" eb="4">
      <t>ジョゲン</t>
    </rPh>
    <rPh sb="4" eb="6">
      <t>ニチジ</t>
    </rPh>
    <phoneticPr fontId="2"/>
  </si>
  <si>
    <t>3．助言内容</t>
    <rPh sb="2" eb="6">
      <t>ジョゲンナイヨウ</t>
    </rPh>
    <phoneticPr fontId="2"/>
  </si>
  <si>
    <t>4．助言の成果</t>
    <rPh sb="2" eb="4">
      <t>ジョゲン</t>
    </rPh>
    <rPh sb="5" eb="7">
      <t>セイカ</t>
    </rPh>
    <phoneticPr fontId="2"/>
  </si>
  <si>
    <t>１．助言者住所氏名</t>
    <rPh sb="2" eb="4">
      <t>ジョゲン</t>
    </rPh>
    <rPh sb="4" eb="5">
      <t>シャ</t>
    </rPh>
    <rPh sb="5" eb="9">
      <t>ジュウショシメイ</t>
    </rPh>
    <phoneticPr fontId="2"/>
  </si>
  <si>
    <t>住所：</t>
    <rPh sb="0" eb="2">
      <t>ジュウショ</t>
    </rPh>
    <phoneticPr fontId="2"/>
  </si>
  <si>
    <t>氏名：</t>
    <rPh sb="0" eb="2">
      <t>シメイ</t>
    </rPh>
    <phoneticPr fontId="2"/>
  </si>
  <si>
    <t>年　月　日</t>
    <rPh sb="0" eb="1">
      <t>y</t>
    </rPh>
    <rPh sb="2" eb="3">
      <t>m</t>
    </rPh>
    <rPh sb="4" eb="5">
      <t>d</t>
    </rPh>
    <phoneticPr fontId="2"/>
  </si>
  <si>
    <t>１．助言対象事業者</t>
    <rPh sb="2" eb="9">
      <t>ジョゲンタイショウジギョウシャ</t>
    </rPh>
    <phoneticPr fontId="2"/>
  </si>
  <si>
    <t>２．助言日時</t>
    <rPh sb="2" eb="6">
      <t>ジョゲンニチジ</t>
    </rPh>
    <phoneticPr fontId="2"/>
  </si>
  <si>
    <t>年　　月　　　日</t>
    <rPh sb="0" eb="1">
      <t>y</t>
    </rPh>
    <rPh sb="3" eb="4">
      <t>m</t>
    </rPh>
    <rPh sb="7" eb="8">
      <t>d</t>
    </rPh>
    <phoneticPr fontId="2"/>
  </si>
  <si>
    <t>３．助言内容</t>
    <rPh sb="2" eb="6">
      <t>ジョゲンナイヨウ</t>
    </rPh>
    <phoneticPr fontId="2"/>
  </si>
  <si>
    <t>※事業収支決算書から転記</t>
    <rPh sb="1" eb="8">
      <t>ジギョウシュウシケッサンショ</t>
    </rPh>
    <rPh sb="10" eb="12">
      <t>テンキ</t>
    </rPh>
    <phoneticPr fontId="2"/>
  </si>
  <si>
    <t>直近2期分の決算書（税務署提出用）</t>
    <rPh sb="0" eb="2">
      <t>チョッキン</t>
    </rPh>
    <rPh sb="3" eb="5">
      <t>キブン</t>
    </rPh>
    <rPh sb="6" eb="9">
      <t>ケッサンショ</t>
    </rPh>
    <rPh sb="10" eb="16">
      <t>ゼイムショテイシュツヨウ</t>
    </rPh>
    <phoneticPr fontId="2"/>
  </si>
  <si>
    <t>間接補助金支払い口座の通帳写し</t>
    <rPh sb="0" eb="4">
      <t>カンセツホジョ</t>
    </rPh>
    <rPh sb="4" eb="7">
      <t>キンシハラ</t>
    </rPh>
    <rPh sb="8" eb="10">
      <t>コウザ</t>
    </rPh>
    <rPh sb="11" eb="14">
      <t>ツウチョウウツ</t>
    </rPh>
    <phoneticPr fontId="2"/>
  </si>
  <si>
    <t>書面名</t>
    <rPh sb="0" eb="3">
      <t>ショメンメイ</t>
    </rPh>
    <phoneticPr fontId="2"/>
  </si>
  <si>
    <t>ファイル形式</t>
    <rPh sb="4" eb="6">
      <t>ケイシキ</t>
    </rPh>
    <phoneticPr fontId="2"/>
  </si>
  <si>
    <t>チェック</t>
    <phoneticPr fontId="2"/>
  </si>
  <si>
    <t>□</t>
    <phoneticPr fontId="2"/>
  </si>
  <si>
    <t>Excel</t>
    <phoneticPr fontId="2"/>
  </si>
  <si>
    <t>※直近期末の決算書を添付してください。</t>
    <rPh sb="1" eb="5">
      <t>チョッキンキマツ</t>
    </rPh>
    <rPh sb="6" eb="9">
      <t>ケッサンショ</t>
    </rPh>
    <rPh sb="10" eb="12">
      <t>テンプ</t>
    </rPh>
    <phoneticPr fontId="2"/>
  </si>
  <si>
    <t>直近期の決算書（税務署提出用）</t>
    <rPh sb="0" eb="2">
      <t>チョッキン</t>
    </rPh>
    <rPh sb="2" eb="3">
      <t>キ</t>
    </rPh>
    <rPh sb="4" eb="7">
      <t>ケッサンショ</t>
    </rPh>
    <rPh sb="8" eb="14">
      <t>ゼイムショテイシュツヨウ</t>
    </rPh>
    <phoneticPr fontId="2"/>
  </si>
  <si>
    <t>発注書など</t>
    <rPh sb="0" eb="3">
      <t>ハッチュウショ</t>
    </rPh>
    <phoneticPr fontId="2"/>
  </si>
  <si>
    <t>検収調書</t>
    <rPh sb="0" eb="2">
      <t>ケンシュウ</t>
    </rPh>
    <rPh sb="2" eb="4">
      <t>チョウショ</t>
    </rPh>
    <phoneticPr fontId="2"/>
  </si>
  <si>
    <t>事業実施後の写真</t>
    <rPh sb="0" eb="5">
      <t>ジギョウジッシゴ</t>
    </rPh>
    <rPh sb="6" eb="8">
      <t>シャシン</t>
    </rPh>
    <phoneticPr fontId="2"/>
  </si>
  <si>
    <t>請求書</t>
    <rPh sb="0" eb="3">
      <t>セイキュウショ</t>
    </rPh>
    <phoneticPr fontId="2"/>
  </si>
  <si>
    <t>支払が確認できる書面</t>
    <rPh sb="0" eb="2">
      <t>シハライ</t>
    </rPh>
    <rPh sb="3" eb="5">
      <t>カクニン</t>
    </rPh>
    <rPh sb="8" eb="10">
      <t>ショメン</t>
    </rPh>
    <phoneticPr fontId="2"/>
  </si>
  <si>
    <t>様式第１号（第7条関係)</t>
    <rPh sb="0" eb="2">
      <t>ヨウシキ</t>
    </rPh>
    <rPh sb="2" eb="3">
      <t>ダイ</t>
    </rPh>
    <rPh sb="4" eb="5">
      <t>ゴウ</t>
    </rPh>
    <rPh sb="6" eb="7">
      <t>ダイ</t>
    </rPh>
    <rPh sb="8" eb="9">
      <t>ジョウ</t>
    </rPh>
    <rPh sb="9" eb="11">
      <t>カンケイ</t>
    </rPh>
    <phoneticPr fontId="2"/>
  </si>
  <si>
    <t>No</t>
    <phoneticPr fontId="2"/>
  </si>
  <si>
    <t>比較した期間の年月日</t>
    <rPh sb="0" eb="2">
      <t>ヒカク</t>
    </rPh>
    <rPh sb="4" eb="6">
      <t>キカン</t>
    </rPh>
    <rPh sb="7" eb="8">
      <t>y</t>
    </rPh>
    <rPh sb="8" eb="9">
      <t>m</t>
    </rPh>
    <rPh sb="9" eb="10">
      <t>ヒ</t>
    </rPh>
    <phoneticPr fontId="2"/>
  </si>
  <si>
    <t>前期末又は直近1年間を基準とした時の年月日</t>
    <rPh sb="0" eb="3">
      <t>ゼンキマツ</t>
    </rPh>
    <rPh sb="3" eb="4">
      <t>マタ</t>
    </rPh>
    <rPh sb="5" eb="7">
      <t>チョッキン</t>
    </rPh>
    <rPh sb="8" eb="10">
      <t>ネンカン</t>
    </rPh>
    <rPh sb="18" eb="19">
      <t>y</t>
    </rPh>
    <rPh sb="19" eb="20">
      <t>m</t>
    </rPh>
    <rPh sb="20" eb="21">
      <t>d</t>
    </rPh>
    <phoneticPr fontId="2"/>
  </si>
  <si>
    <t>前期末又は直近1年間を基準とした時の従業員数</t>
    <rPh sb="0" eb="3">
      <t>ゼンキマツ</t>
    </rPh>
    <rPh sb="3" eb="4">
      <t>マタ</t>
    </rPh>
    <rPh sb="5" eb="7">
      <t>チョッキン</t>
    </rPh>
    <rPh sb="8" eb="10">
      <t>ネンカン</t>
    </rPh>
    <rPh sb="18" eb="22">
      <t>ジュウギョウインスウ</t>
    </rPh>
    <phoneticPr fontId="2"/>
  </si>
  <si>
    <t>比較した期間の従業員数</t>
    <rPh sb="0" eb="2">
      <t>ヒカク</t>
    </rPh>
    <rPh sb="4" eb="6">
      <t>キカン</t>
    </rPh>
    <rPh sb="7" eb="11">
      <t>ジュウギョウインスウ</t>
    </rPh>
    <phoneticPr fontId="2"/>
  </si>
  <si>
    <t>前期末又は直近1年間を基準とした時の１週当たり所定労働時間</t>
    <rPh sb="0" eb="3">
      <t>ゼンキマツ</t>
    </rPh>
    <rPh sb="3" eb="4">
      <t>マタ</t>
    </rPh>
    <rPh sb="5" eb="7">
      <t>チョッキン</t>
    </rPh>
    <rPh sb="8" eb="10">
      <t>ネンカン</t>
    </rPh>
    <rPh sb="19" eb="20">
      <t>シュウ</t>
    </rPh>
    <rPh sb="20" eb="21">
      <t>ア</t>
    </rPh>
    <rPh sb="23" eb="25">
      <t>ショテイ</t>
    </rPh>
    <rPh sb="25" eb="27">
      <t>ロウドウ</t>
    </rPh>
    <rPh sb="27" eb="29">
      <t>ジカン</t>
    </rPh>
    <phoneticPr fontId="2"/>
  </si>
  <si>
    <t>比較した期間の１週当たり所定労働時間</t>
    <rPh sb="0" eb="2">
      <t>ヒカク</t>
    </rPh>
    <rPh sb="4" eb="6">
      <t>キカン</t>
    </rPh>
    <rPh sb="8" eb="9">
      <t>シュウ</t>
    </rPh>
    <rPh sb="9" eb="10">
      <t>ア</t>
    </rPh>
    <rPh sb="12" eb="14">
      <t>ショテイ</t>
    </rPh>
    <rPh sb="14" eb="16">
      <t>ロウドウ</t>
    </rPh>
    <rPh sb="16" eb="18">
      <t>ジカン</t>
    </rPh>
    <phoneticPr fontId="2"/>
  </si>
  <si>
    <t>従業員氏名</t>
    <rPh sb="0" eb="5">
      <t>ジュウギョウインシメイ</t>
    </rPh>
    <phoneticPr fontId="2"/>
  </si>
  <si>
    <t>生年月日</t>
    <rPh sb="0" eb="4">
      <t>セイネンガッピ</t>
    </rPh>
    <phoneticPr fontId="2"/>
  </si>
  <si>
    <t>在籍確認</t>
    <rPh sb="0" eb="4">
      <t>ザイセキカクニン</t>
    </rPh>
    <phoneticPr fontId="2"/>
  </si>
  <si>
    <t>1週当たり労働時間</t>
    <rPh sb="1" eb="3">
      <t>シュウア</t>
    </rPh>
    <rPh sb="5" eb="9">
      <t>ロウドウジカン</t>
    </rPh>
    <phoneticPr fontId="2"/>
  </si>
  <si>
    <t>退職年月日</t>
    <rPh sb="0" eb="2">
      <t>タイショク</t>
    </rPh>
    <rPh sb="2" eb="5">
      <t>ymd</t>
    </rPh>
    <phoneticPr fontId="2"/>
  </si>
  <si>
    <t>減少率</t>
    <rPh sb="0" eb="3">
      <t>ゲンショウリツ</t>
    </rPh>
    <phoneticPr fontId="2"/>
  </si>
  <si>
    <t>自主退職</t>
  </si>
  <si>
    <t>陶山三郎</t>
    <rPh sb="0" eb="2">
      <t>スヤマ</t>
    </rPh>
    <rPh sb="2" eb="4">
      <t>サブロウ</t>
    </rPh>
    <phoneticPr fontId="2"/>
  </si>
  <si>
    <t>例</t>
    <rPh sb="0" eb="1">
      <t>レイ</t>
    </rPh>
    <phoneticPr fontId="2"/>
  </si>
  <si>
    <t>陶山吾郎</t>
    <rPh sb="0" eb="2">
      <t>スヤマ</t>
    </rPh>
    <rPh sb="2" eb="4">
      <t>ゴロウ</t>
    </rPh>
    <phoneticPr fontId="2"/>
  </si>
  <si>
    <t>〇</t>
    <phoneticPr fontId="2"/>
  </si>
  <si>
    <t>従業員数の減少確認書</t>
    <rPh sb="0" eb="4">
      <t>ジュウギョウインスウ</t>
    </rPh>
    <rPh sb="5" eb="7">
      <t>ゲンショウ</t>
    </rPh>
    <rPh sb="7" eb="9">
      <t>カクニン</t>
    </rPh>
    <rPh sb="9" eb="10">
      <t>ショ</t>
    </rPh>
    <phoneticPr fontId="2"/>
  </si>
  <si>
    <t>期中採用</t>
    <rPh sb="0" eb="4">
      <t>キチュウサイヨウ</t>
    </rPh>
    <phoneticPr fontId="2"/>
  </si>
  <si>
    <t>雇用年月日</t>
    <rPh sb="0" eb="2">
      <t>コヨウ</t>
    </rPh>
    <rPh sb="2" eb="5">
      <t>ネンガッピ</t>
    </rPh>
    <phoneticPr fontId="2"/>
  </si>
  <si>
    <t>陶山史郎</t>
    <rPh sb="0" eb="4">
      <t>スヤマシロウ</t>
    </rPh>
    <phoneticPr fontId="2"/>
  </si>
  <si>
    <t>200字程度で記載ください</t>
    <rPh sb="3" eb="6">
      <t>ジテイド</t>
    </rPh>
    <rPh sb="7" eb="9">
      <t>キサイ</t>
    </rPh>
    <phoneticPr fontId="2"/>
  </si>
  <si>
    <t>生産性向上計画の概要</t>
    <rPh sb="0" eb="5">
      <t>セイサンセイコウジョウ</t>
    </rPh>
    <rPh sb="5" eb="7">
      <t>ケイカク</t>
    </rPh>
    <rPh sb="8" eb="10">
      <t>ガイヨウ</t>
    </rPh>
    <phoneticPr fontId="8"/>
  </si>
  <si>
    <t>数値計画及び資金計画</t>
    <rPh sb="0" eb="2">
      <t>スウチ</t>
    </rPh>
    <rPh sb="2" eb="4">
      <t>ケイカク</t>
    </rPh>
    <rPh sb="4" eb="5">
      <t>オヨ</t>
    </rPh>
    <rPh sb="6" eb="8">
      <t>シキン</t>
    </rPh>
    <rPh sb="8" eb="10">
      <t>ケイカク</t>
    </rPh>
    <phoneticPr fontId="8"/>
  </si>
  <si>
    <t>１．基準日</t>
    <rPh sb="2" eb="5">
      <t>キジュンビ</t>
    </rPh>
    <phoneticPr fontId="2"/>
  </si>
  <si>
    <t>２．従業員数及び減少率</t>
    <rPh sb="2" eb="7">
      <t>ジュウギョウインスウオヨ</t>
    </rPh>
    <rPh sb="8" eb="11">
      <t>ゲンショウリツ</t>
    </rPh>
    <phoneticPr fontId="2"/>
  </si>
  <si>
    <t>３．1週当たりの所定労働時間</t>
    <rPh sb="3" eb="5">
      <t>シュウア</t>
    </rPh>
    <rPh sb="8" eb="14">
      <t>ショテイロウドウジカン</t>
    </rPh>
    <phoneticPr fontId="2"/>
  </si>
  <si>
    <t>４．従業員の状況</t>
    <rPh sb="2" eb="5">
      <t>ジュウギョウイン</t>
    </rPh>
    <rPh sb="6" eb="8">
      <t>ジョウキョウ</t>
    </rPh>
    <phoneticPr fontId="2"/>
  </si>
  <si>
    <t>※　行が不足する場合は、上記に行を挿入して追記ください</t>
    <phoneticPr fontId="2"/>
  </si>
  <si>
    <t>退職事由</t>
    <rPh sb="0" eb="2">
      <t>タイショク</t>
    </rPh>
    <rPh sb="2" eb="4">
      <t>ジユウ</t>
    </rPh>
    <phoneticPr fontId="2"/>
  </si>
  <si>
    <t>伸び率</t>
    <rPh sb="0" eb="1">
      <t>ノ</t>
    </rPh>
    <rPh sb="2" eb="3">
      <t>リツ</t>
    </rPh>
    <phoneticPr fontId="2"/>
  </si>
  <si>
    <t>計画終了時（3年後）の目標値</t>
    <rPh sb="0" eb="2">
      <t>ケイカク</t>
    </rPh>
    <rPh sb="2" eb="5">
      <t>シュウリョウジ</t>
    </rPh>
    <rPh sb="7" eb="9">
      <t>ネンゴ</t>
    </rPh>
    <rPh sb="11" eb="14">
      <t>モクヒョウチ</t>
    </rPh>
    <phoneticPr fontId="8"/>
  </si>
  <si>
    <t>←役員並びに常時使用する従業員に支払う給料、賃金及び賞与のほか、給与所得とされる手当　(残業手当、扶養手当、住宅手当等を含み、退職手当及び福利厚生費は含まない）</t>
    <rPh sb="1" eb="3">
      <t>ヤクイン</t>
    </rPh>
    <rPh sb="3" eb="4">
      <t>ナラ</t>
    </rPh>
    <rPh sb="6" eb="10">
      <t>ジョウジシヨウ</t>
    </rPh>
    <rPh sb="12" eb="15">
      <t>ジュウギョウイン</t>
    </rPh>
    <rPh sb="16" eb="18">
      <t>シハラ</t>
    </rPh>
    <rPh sb="19" eb="21">
      <t>キュウリョウ</t>
    </rPh>
    <rPh sb="22" eb="24">
      <t>チンギン</t>
    </rPh>
    <rPh sb="24" eb="25">
      <t>オヨ</t>
    </rPh>
    <rPh sb="26" eb="28">
      <t>ショウヨ</t>
    </rPh>
    <rPh sb="32" eb="34">
      <t>キュウヨ</t>
    </rPh>
    <rPh sb="34" eb="36">
      <t>ショトク</t>
    </rPh>
    <rPh sb="40" eb="42">
      <t>テアテ</t>
    </rPh>
    <phoneticPr fontId="8"/>
  </si>
  <si>
    <t>様式第１号（別紙4）</t>
    <rPh sb="0" eb="2">
      <t>ヨウシキ</t>
    </rPh>
    <rPh sb="2" eb="3">
      <t>ダイ</t>
    </rPh>
    <rPh sb="4" eb="5">
      <t>ゴウ</t>
    </rPh>
    <rPh sb="6" eb="8">
      <t>ベッシ</t>
    </rPh>
    <phoneticPr fontId="2"/>
  </si>
  <si>
    <t>別添のとおり</t>
    <rPh sb="0" eb="2">
      <t>ベッテン</t>
    </rPh>
    <phoneticPr fontId="2"/>
  </si>
  <si>
    <t>様式第１号（別添）</t>
    <rPh sb="0" eb="2">
      <t>ヨウシキ</t>
    </rPh>
    <rPh sb="2" eb="3">
      <t>ダイ</t>
    </rPh>
    <rPh sb="4" eb="5">
      <t>ゴウ</t>
    </rPh>
    <rPh sb="6" eb="8">
      <t>ベッテン</t>
    </rPh>
    <phoneticPr fontId="2"/>
  </si>
  <si>
    <t>下記のとおり求人活動を実施しましたが、従業員充足に至りませんでした。</t>
    <rPh sb="0" eb="2">
      <t>カキ</t>
    </rPh>
    <rPh sb="6" eb="8">
      <t>キュウジン</t>
    </rPh>
    <rPh sb="8" eb="10">
      <t>カツドウ</t>
    </rPh>
    <rPh sb="11" eb="13">
      <t>ジッシ</t>
    </rPh>
    <rPh sb="19" eb="24">
      <t>ジュウギョウインジュウソク</t>
    </rPh>
    <rPh sb="25" eb="26">
      <t>イタ</t>
    </rPh>
    <phoneticPr fontId="2"/>
  </si>
  <si>
    <t>１．求人活動の内容</t>
    <rPh sb="2" eb="4">
      <t>キュウジン</t>
    </rPh>
    <rPh sb="4" eb="6">
      <t>カツドウ</t>
    </rPh>
    <rPh sb="7" eb="9">
      <t>ナイヨウ</t>
    </rPh>
    <phoneticPr fontId="2"/>
  </si>
  <si>
    <t>６．申請内容に虚偽の記載がないこと。</t>
    <rPh sb="2" eb="6">
      <t>シンセイナイヨウ</t>
    </rPh>
    <rPh sb="7" eb="9">
      <t>キョギ</t>
    </rPh>
    <rPh sb="10" eb="12">
      <t>キサイ</t>
    </rPh>
    <phoneticPr fontId="2"/>
  </si>
  <si>
    <t>７．風俗営業等の規制及び業務の適正化等に関する法律（昭和23年法律第122号）第２条第１項に規定する風俗営業及び同条第５項に規定する性風俗関連特殊営業を行う事業者でないこと。また、これらの営業の一部を受託する中小企業者等でないこと。</t>
    <phoneticPr fontId="2"/>
  </si>
  <si>
    <t>８．公序良俗に問題のある事業又は公的な資金の使途として社会通念上、不適切であると判断される事業を行う中小企業者等でないこと。</t>
    <phoneticPr fontId="2"/>
  </si>
  <si>
    <t>９．補助事業の実施期間内及び完了後において、暴力団排除に関する次のいずれにも該当しないこと。</t>
    <phoneticPr fontId="2"/>
  </si>
  <si>
    <t>前年と前々年の</t>
    <rPh sb="0" eb="2">
      <t>ゼンネン</t>
    </rPh>
    <rPh sb="3" eb="6">
      <t>ゼンゼンネン</t>
    </rPh>
    <phoneticPr fontId="2"/>
  </si>
  <si>
    <t>一人当たり</t>
    <rPh sb="0" eb="3">
      <t>ヒトリア</t>
    </rPh>
    <phoneticPr fontId="10"/>
  </si>
  <si>
    <t>【賃金引上げの要件確認】前年と前々年を比較したときの賃金増加率</t>
    <rPh sb="0" eb="4">
      <t>チンギンヒキア</t>
    </rPh>
    <rPh sb="6" eb="10">
      <t>ヨウケンカクニン</t>
    </rPh>
    <rPh sb="12" eb="14">
      <t>ゼンネン</t>
    </rPh>
    <rPh sb="15" eb="18">
      <t>ゼンゼンネン</t>
    </rPh>
    <rPh sb="19" eb="21">
      <t>ヒカク</t>
    </rPh>
    <rPh sb="26" eb="28">
      <t>チンギン</t>
    </rPh>
    <rPh sb="28" eb="30">
      <t>ゾウカ</t>
    </rPh>
    <rPh sb="30" eb="31">
      <t>リツ</t>
    </rPh>
    <phoneticPr fontId="2"/>
  </si>
  <si>
    <t>前年の給与支給額</t>
    <rPh sb="0" eb="2">
      <t>ゼンネン</t>
    </rPh>
    <rPh sb="3" eb="8">
      <t>キュウヨシキュウガク</t>
    </rPh>
    <phoneticPr fontId="10"/>
  </si>
  <si>
    <t>前々年の給与支給額</t>
    <rPh sb="0" eb="3">
      <t>ゼンゼンネン</t>
    </rPh>
    <rPh sb="4" eb="9">
      <t>キュウヨシキュウガク</t>
    </rPh>
    <phoneticPr fontId="8"/>
  </si>
  <si>
    <t>様式第12号（第20条関係）</t>
    <rPh sb="0" eb="2">
      <t>ヨウシキ</t>
    </rPh>
    <rPh sb="2" eb="3">
      <t>ダイ</t>
    </rPh>
    <rPh sb="5" eb="6">
      <t>ゴウ</t>
    </rPh>
    <rPh sb="7" eb="8">
      <t>ダイ</t>
    </rPh>
    <rPh sb="10" eb="11">
      <t>ジョウ</t>
    </rPh>
    <rPh sb="11" eb="13">
      <t>カンケイ</t>
    </rPh>
    <phoneticPr fontId="2"/>
  </si>
  <si>
    <t>様式第12号（別紙１）</t>
    <rPh sb="0" eb="2">
      <t>ヨウシキ</t>
    </rPh>
    <rPh sb="2" eb="3">
      <t>ダイ</t>
    </rPh>
    <rPh sb="5" eb="6">
      <t>ゴウ</t>
    </rPh>
    <rPh sb="7" eb="9">
      <t>ベッシ</t>
    </rPh>
    <phoneticPr fontId="8"/>
  </si>
  <si>
    <t>様式第1号（別紙１）</t>
    <rPh sb="0" eb="2">
      <t>ヨウシキ</t>
    </rPh>
    <rPh sb="2" eb="3">
      <t>ダイ</t>
    </rPh>
    <rPh sb="4" eb="5">
      <t>ゴウ</t>
    </rPh>
    <rPh sb="6" eb="8">
      <t>ベッシ</t>
    </rPh>
    <phoneticPr fontId="8"/>
  </si>
  <si>
    <t>様式第１号（別紙２）</t>
    <rPh sb="0" eb="2">
      <t>ヨウシキ</t>
    </rPh>
    <rPh sb="2" eb="3">
      <t>ダイ</t>
    </rPh>
    <rPh sb="4" eb="5">
      <t>ゴウ</t>
    </rPh>
    <rPh sb="6" eb="8">
      <t>ベッシ</t>
    </rPh>
    <phoneticPr fontId="2"/>
  </si>
  <si>
    <t>様式第１号（別紙3）</t>
    <rPh sb="0" eb="2">
      <t>ヨウシキ</t>
    </rPh>
    <rPh sb="2" eb="3">
      <t>ダイ</t>
    </rPh>
    <rPh sb="4" eb="5">
      <t>ゴウ</t>
    </rPh>
    <rPh sb="6" eb="8">
      <t>ベッシ</t>
    </rPh>
    <phoneticPr fontId="2"/>
  </si>
  <si>
    <t>様式第１号（別紙５）</t>
    <rPh sb="0" eb="2">
      <t>ヨウシキ</t>
    </rPh>
    <rPh sb="2" eb="3">
      <t>ダイ</t>
    </rPh>
    <rPh sb="4" eb="5">
      <t>ゴウ</t>
    </rPh>
    <rPh sb="6" eb="8">
      <t>ベッシ</t>
    </rPh>
    <phoneticPr fontId="8"/>
  </si>
  <si>
    <t>様式第１号（別紙6-1）</t>
    <rPh sb="0" eb="2">
      <t>ヨウシキ</t>
    </rPh>
    <rPh sb="2" eb="3">
      <t>ダイ</t>
    </rPh>
    <rPh sb="4" eb="5">
      <t>ゴウ</t>
    </rPh>
    <rPh sb="6" eb="8">
      <t>ベッシ</t>
    </rPh>
    <phoneticPr fontId="2"/>
  </si>
  <si>
    <t>様式第１号（別紙6-2）</t>
    <rPh sb="0" eb="2">
      <t>ヨウシキ</t>
    </rPh>
    <rPh sb="2" eb="3">
      <t>ダイ</t>
    </rPh>
    <rPh sb="4" eb="5">
      <t>ゴウ</t>
    </rPh>
    <rPh sb="6" eb="8">
      <t>ベッシ</t>
    </rPh>
    <phoneticPr fontId="2"/>
  </si>
  <si>
    <t>様式第7号　（別紙１）</t>
    <rPh sb="0" eb="2">
      <t>ヨウシキ</t>
    </rPh>
    <rPh sb="2" eb="3">
      <t>ダイ</t>
    </rPh>
    <rPh sb="4" eb="5">
      <t>ゴウ</t>
    </rPh>
    <rPh sb="7" eb="9">
      <t>ベッシ</t>
    </rPh>
    <phoneticPr fontId="2"/>
  </si>
  <si>
    <t>様式第7号（別紙２）</t>
    <rPh sb="0" eb="2">
      <t>ヨウシキ</t>
    </rPh>
    <rPh sb="2" eb="3">
      <t>ダイ</t>
    </rPh>
    <rPh sb="4" eb="5">
      <t>ゴウ</t>
    </rPh>
    <rPh sb="6" eb="8">
      <t>ベッシ</t>
    </rPh>
    <phoneticPr fontId="2"/>
  </si>
  <si>
    <t>E’:前年における賃金伸率</t>
    <rPh sb="3" eb="5">
      <t>ゼンネン</t>
    </rPh>
    <rPh sb="9" eb="12">
      <t>チンギンノ</t>
    </rPh>
    <rPh sb="12" eb="13">
      <t>リツ</t>
    </rPh>
    <phoneticPr fontId="2"/>
  </si>
  <si>
    <t>省力化投資等支援事業補助金交付申請書</t>
    <rPh sb="0" eb="10">
      <t>ショウリョクカトウシナドシエンジギョウ</t>
    </rPh>
    <phoneticPr fontId="2"/>
  </si>
  <si>
    <t>生産性向上計画の概要（様式第1号別紙１）</t>
    <rPh sb="0" eb="2">
      <t>セイサン</t>
    </rPh>
    <rPh sb="2" eb="3">
      <t>セイ</t>
    </rPh>
    <rPh sb="3" eb="5">
      <t>コウジョウ</t>
    </rPh>
    <rPh sb="5" eb="7">
      <t>ケイカク</t>
    </rPh>
    <rPh sb="8" eb="10">
      <t>ガイヨウ</t>
    </rPh>
    <rPh sb="11" eb="14">
      <t>ヨウシキダイ</t>
    </rPh>
    <rPh sb="15" eb="16">
      <t>ゴウ</t>
    </rPh>
    <phoneticPr fontId="2"/>
  </si>
  <si>
    <t>従業員数の減少確認書（様式第1号別紙３）</t>
    <rPh sb="0" eb="4">
      <t>ジュウギョウインスウ</t>
    </rPh>
    <rPh sb="5" eb="10">
      <t>ゲンショウカクニンショ</t>
    </rPh>
    <phoneticPr fontId="2"/>
  </si>
  <si>
    <t>求人活動に関する申立書（様式第1号別紙４）</t>
    <rPh sb="0" eb="4">
      <t>キュウジンカツドウ</t>
    </rPh>
    <rPh sb="5" eb="6">
      <t>カン</t>
    </rPh>
    <rPh sb="8" eb="11">
      <t>モウシタテショ</t>
    </rPh>
    <phoneticPr fontId="2"/>
  </si>
  <si>
    <t>数値計画及び資金計画（様式第1号別紙５）</t>
    <rPh sb="0" eb="5">
      <t>スウチケイカクオヨ</t>
    </rPh>
    <rPh sb="6" eb="8">
      <t>シキン</t>
    </rPh>
    <rPh sb="8" eb="10">
      <t>ケイカク</t>
    </rPh>
    <phoneticPr fontId="2"/>
  </si>
  <si>
    <t>振込口座登録届出書</t>
    <rPh sb="0" eb="4">
      <t>フリコミコウザ</t>
    </rPh>
    <rPh sb="4" eb="7">
      <t>トウロクトド</t>
    </rPh>
    <rPh sb="7" eb="9">
      <t>デショ</t>
    </rPh>
    <phoneticPr fontId="2"/>
  </si>
  <si>
    <t>PDF</t>
  </si>
  <si>
    <t>PDF</t>
    <phoneticPr fontId="2"/>
  </si>
  <si>
    <t>省力化投資等支援事業補助金交付申請書（様式第１号）</t>
    <rPh sb="0" eb="2">
      <t>ショウリョク</t>
    </rPh>
    <rPh sb="2" eb="3">
      <t>カ</t>
    </rPh>
    <rPh sb="3" eb="5">
      <t>トウシ</t>
    </rPh>
    <rPh sb="5" eb="6">
      <t>ナド</t>
    </rPh>
    <rPh sb="6" eb="8">
      <t>シエン</t>
    </rPh>
    <rPh sb="8" eb="10">
      <t>ジギョウ</t>
    </rPh>
    <rPh sb="10" eb="13">
      <t>ホジョキン</t>
    </rPh>
    <rPh sb="13" eb="15">
      <t>コウフ</t>
    </rPh>
    <rPh sb="15" eb="18">
      <t>シンセイショ</t>
    </rPh>
    <rPh sb="19" eb="22">
      <t>ヨウシキダイ</t>
    </rPh>
    <rPh sb="23" eb="24">
      <t>ゴウ</t>
    </rPh>
    <phoneticPr fontId="2"/>
  </si>
  <si>
    <t>実績報告書（様式第７号）</t>
    <rPh sb="0" eb="5">
      <t>ジッセキホウコクショ</t>
    </rPh>
    <rPh sb="6" eb="9">
      <t>ヨウシキダイ</t>
    </rPh>
    <rPh sb="10" eb="11">
      <t>ゴウ</t>
    </rPh>
    <phoneticPr fontId="2"/>
  </si>
  <si>
    <t>省力化投資等支援事業補助金　取得財産等管理台帳</t>
    <rPh sb="0" eb="6">
      <t>ショウリョクカトウシナド</t>
    </rPh>
    <phoneticPr fontId="2"/>
  </si>
  <si>
    <t>省力化投資等支援事業補助金取得財産等管理台帳（様式第８号）</t>
    <rPh sb="0" eb="2">
      <t>ショウリョク</t>
    </rPh>
    <rPh sb="2" eb="3">
      <t>カ</t>
    </rPh>
    <rPh sb="3" eb="5">
      <t>トウシ</t>
    </rPh>
    <rPh sb="5" eb="6">
      <t>ナド</t>
    </rPh>
    <rPh sb="6" eb="8">
      <t>シエン</t>
    </rPh>
    <rPh sb="8" eb="10">
      <t>ジギョウ</t>
    </rPh>
    <rPh sb="10" eb="13">
      <t>ホジョキン</t>
    </rPh>
    <rPh sb="13" eb="15">
      <t>シュトク</t>
    </rPh>
    <rPh sb="15" eb="17">
      <t>ザイサン</t>
    </rPh>
    <rPh sb="17" eb="18">
      <t>トウ</t>
    </rPh>
    <rPh sb="18" eb="20">
      <t>カンリ</t>
    </rPh>
    <rPh sb="20" eb="22">
      <t>ダイチョウ</t>
    </rPh>
    <rPh sb="23" eb="25">
      <t>ヨウシキ</t>
    </rPh>
    <rPh sb="25" eb="26">
      <t>ダイ</t>
    </rPh>
    <rPh sb="27" eb="28">
      <t>ゴウ</t>
    </rPh>
    <phoneticPr fontId="2"/>
  </si>
  <si>
    <t>納品書</t>
    <rPh sb="0" eb="3">
      <t>ノウヒンショ</t>
    </rPh>
    <phoneticPr fontId="2"/>
  </si>
  <si>
    <t>見積書（設備、専門家助言）※設備・助言ごと</t>
    <rPh sb="0" eb="3">
      <t>ミツモリショ</t>
    </rPh>
    <rPh sb="4" eb="6">
      <t>セツビ</t>
    </rPh>
    <rPh sb="7" eb="12">
      <t>センモンカジョゲン</t>
    </rPh>
    <rPh sb="14" eb="16">
      <t>セツビ</t>
    </rPh>
    <rPh sb="17" eb="19">
      <t>ジョゲン</t>
    </rPh>
    <phoneticPr fontId="2"/>
  </si>
  <si>
    <t>様式第８号（第１２条関係）【実績報告書に添付】</t>
    <rPh sb="0" eb="2">
      <t>ヨウシキ</t>
    </rPh>
    <rPh sb="2" eb="3">
      <t>ダイ</t>
    </rPh>
    <rPh sb="4" eb="5">
      <t>ゴウ</t>
    </rPh>
    <rPh sb="6" eb="7">
      <t>ダイ</t>
    </rPh>
    <rPh sb="9" eb="10">
      <t>ジョウ</t>
    </rPh>
    <rPh sb="10" eb="12">
      <t>カンケイ</t>
    </rPh>
    <rPh sb="14" eb="19">
      <t>ジッセキホウコクショ</t>
    </rPh>
    <rPh sb="20" eb="22">
      <t>テンプ</t>
    </rPh>
    <phoneticPr fontId="2"/>
  </si>
  <si>
    <t>様式第11号（第19条関係）</t>
    <rPh sb="0" eb="2">
      <t>ヨウシキ</t>
    </rPh>
    <rPh sb="2" eb="3">
      <t>ダイ</t>
    </rPh>
    <rPh sb="5" eb="6">
      <t>ゴウ</t>
    </rPh>
    <rPh sb="7" eb="8">
      <t>ダイ</t>
    </rPh>
    <rPh sb="10" eb="11">
      <t>ジョウ</t>
    </rPh>
    <rPh sb="11" eb="13">
      <t>カンケイ</t>
    </rPh>
    <phoneticPr fontId="2"/>
  </si>
  <si>
    <t>様式第7号（第12条関係）</t>
    <rPh sb="0" eb="2">
      <t>ヨウシキ</t>
    </rPh>
    <rPh sb="2" eb="3">
      <t>ダイ</t>
    </rPh>
    <rPh sb="4" eb="5">
      <t>ゴウ</t>
    </rPh>
    <rPh sb="6" eb="7">
      <t>ダイ</t>
    </rPh>
    <rPh sb="9" eb="10">
      <t>ジョウ</t>
    </rPh>
    <rPh sb="10" eb="12">
      <t>カンケイ</t>
    </rPh>
    <phoneticPr fontId="2"/>
  </si>
  <si>
    <t>様式第4号（第10条関係）</t>
    <rPh sb="0" eb="2">
      <t>ヨウシキ</t>
    </rPh>
    <rPh sb="2" eb="3">
      <t>ダイ</t>
    </rPh>
    <rPh sb="4" eb="5">
      <t>ゴウ</t>
    </rPh>
    <rPh sb="6" eb="7">
      <t>ダイ</t>
    </rPh>
    <rPh sb="9" eb="10">
      <t>ジョウ</t>
    </rPh>
    <rPh sb="10" eb="12">
      <t>カンケイ</t>
    </rPh>
    <phoneticPr fontId="2"/>
  </si>
  <si>
    <t>様式第3号（第9条関係）</t>
    <rPh sb="0" eb="2">
      <t>ヨウシキ</t>
    </rPh>
    <rPh sb="2" eb="3">
      <t>ダイ</t>
    </rPh>
    <rPh sb="4" eb="5">
      <t>ゴウ</t>
    </rPh>
    <rPh sb="6" eb="7">
      <t>ダイ</t>
    </rPh>
    <rPh sb="8" eb="9">
      <t>ジョウ</t>
    </rPh>
    <rPh sb="9" eb="11">
      <t>カンケイ</t>
    </rPh>
    <phoneticPr fontId="2"/>
  </si>
  <si>
    <t>←減少率は記入不要（自動計算）</t>
    <rPh sb="1" eb="3">
      <t>ゲンショウ</t>
    </rPh>
    <rPh sb="3" eb="4">
      <t>リツ</t>
    </rPh>
    <rPh sb="5" eb="7">
      <t>キニュウ</t>
    </rPh>
    <rPh sb="7" eb="9">
      <t>フヨウ</t>
    </rPh>
    <rPh sb="10" eb="12">
      <t>ジドウ</t>
    </rPh>
    <rPh sb="12" eb="14">
      <t>ケイサン</t>
    </rPh>
    <phoneticPr fontId="8"/>
  </si>
  <si>
    <t>←本事業の補助金はこの欄に記載</t>
    <rPh sb="1" eb="4">
      <t>ホンジギョウ</t>
    </rPh>
    <rPh sb="5" eb="8">
      <t>ホジョキン</t>
    </rPh>
    <rPh sb="11" eb="12">
      <t>ラン</t>
    </rPh>
    <rPh sb="13" eb="15">
      <t>キサイ</t>
    </rPh>
    <phoneticPr fontId="8"/>
  </si>
  <si>
    <t>　（単位：千円）</t>
    <rPh sb="5" eb="6">
      <t>セン</t>
    </rPh>
    <phoneticPr fontId="12"/>
  </si>
  <si>
    <t>求人活動実施を証明する書面</t>
    <rPh sb="0" eb="4">
      <t>キュウジンカツドウ</t>
    </rPh>
    <rPh sb="4" eb="6">
      <t>ジッシ</t>
    </rPh>
    <rPh sb="7" eb="9">
      <t>ショウメイ</t>
    </rPh>
    <rPh sb="11" eb="13">
      <t>ショメン</t>
    </rPh>
    <phoneticPr fontId="2"/>
  </si>
  <si>
    <t>求人活動に関する申立書</t>
    <phoneticPr fontId="2"/>
  </si>
  <si>
    <t>誓約書（様式第１号別添）</t>
    <rPh sb="0" eb="3">
      <t>セイヤクショ</t>
    </rPh>
    <rPh sb="4" eb="7">
      <t>ヨウシキダイ</t>
    </rPh>
    <rPh sb="8" eb="9">
      <t>ゴウ</t>
    </rPh>
    <rPh sb="9" eb="11">
      <t>ベッテン</t>
    </rPh>
    <phoneticPr fontId="2"/>
  </si>
  <si>
    <t>様式第6号（第11条関係）</t>
    <rPh sb="0" eb="2">
      <t>ヨウシキ</t>
    </rPh>
    <rPh sb="2" eb="3">
      <t>ダイ</t>
    </rPh>
    <rPh sb="4" eb="5">
      <t>ゴウ</t>
    </rPh>
    <rPh sb="6" eb="7">
      <t>ダイ</t>
    </rPh>
    <rPh sb="9" eb="10">
      <t>ジョウ</t>
    </rPh>
    <rPh sb="10" eb="12">
      <t>カンケイ</t>
    </rPh>
    <phoneticPr fontId="2"/>
  </si>
  <si>
    <t>　省力化投資等支援事業補助金交付要領第7条の規定に基づき、補助金の交付申請をするにあたり、下記の事項について誓約します。</t>
    <rPh sb="1" eb="7">
      <t>ショウリョクカトウシナド</t>
    </rPh>
    <rPh sb="16" eb="18">
      <t>ヨウリョウ</t>
    </rPh>
    <phoneticPr fontId="2"/>
  </si>
  <si>
    <t>２．島根県省力化投資等支援事業実施要領別表１（５）に掲げるみなし大企業でないこと。</t>
    <rPh sb="19" eb="21">
      <t>ベッピョウ</t>
    </rPh>
    <phoneticPr fontId="2"/>
  </si>
  <si>
    <t>　省力化投資等支援事業補助金の振込口座を下記のとおり届け出ます。</t>
    <rPh sb="1" eb="3">
      <t>ショウリョク</t>
    </rPh>
    <rPh sb="3" eb="4">
      <t>カ</t>
    </rPh>
    <rPh sb="4" eb="6">
      <t>トウシ</t>
    </rPh>
    <rPh sb="6" eb="7">
      <t>ナド</t>
    </rPh>
    <rPh sb="7" eb="9">
      <t>シエン</t>
    </rPh>
    <rPh sb="15" eb="19">
      <t>フリコミコウザ</t>
    </rPh>
    <rPh sb="20" eb="22">
      <t>カキ</t>
    </rPh>
    <rPh sb="26" eb="27">
      <t>トド</t>
    </rPh>
    <rPh sb="28" eb="29">
      <t>デ</t>
    </rPh>
    <phoneticPr fontId="2"/>
  </si>
  <si>
    <t>について、同補助金交付要領第９条の規定により、下記のとおり申請を取り下げます。</t>
    <rPh sb="9" eb="13">
      <t>コウフヨウリョウ</t>
    </rPh>
    <rPh sb="13" eb="14">
      <t>ダイ</t>
    </rPh>
    <phoneticPr fontId="2"/>
  </si>
  <si>
    <t>について、下記のとおり変更したいので、同補助金交付要領第１０条の規定により申請します。</t>
    <rPh sb="5" eb="7">
      <t>カキ</t>
    </rPh>
    <rPh sb="25" eb="27">
      <t>ヨウリョウ</t>
    </rPh>
    <phoneticPr fontId="2"/>
  </si>
  <si>
    <t>について、同補助金交付要領第11条の規定により、下記のとおり遂行状況を報告します。</t>
    <rPh sb="5" eb="9">
      <t>ドウホジョキン</t>
    </rPh>
    <rPh sb="9" eb="11">
      <t>コウフ</t>
    </rPh>
    <rPh sb="11" eb="13">
      <t>ヨウリョウ</t>
    </rPh>
    <rPh sb="13" eb="14">
      <t>ダイ</t>
    </rPh>
    <rPh sb="16" eb="17">
      <t>ジョウ</t>
    </rPh>
    <rPh sb="18" eb="20">
      <t>キテイ</t>
    </rPh>
    <rPh sb="24" eb="26">
      <t>カキ</t>
    </rPh>
    <rPh sb="30" eb="34">
      <t>スイコウジョウキョウ</t>
    </rPh>
    <rPh sb="35" eb="37">
      <t>ホウコク</t>
    </rPh>
    <phoneticPr fontId="2"/>
  </si>
  <si>
    <t>について、同補助金交付要領第12条の規定に基づき、下記のとおり実績を報告します。</t>
    <rPh sb="5" eb="6">
      <t>ドウ</t>
    </rPh>
    <rPh sb="6" eb="9">
      <t>ホジョキン</t>
    </rPh>
    <rPh sb="9" eb="11">
      <t>コウフ</t>
    </rPh>
    <rPh sb="11" eb="13">
      <t>ヨウリョウ</t>
    </rPh>
    <rPh sb="13" eb="14">
      <t>ダイ</t>
    </rPh>
    <rPh sb="16" eb="17">
      <t>ジョウ</t>
    </rPh>
    <rPh sb="18" eb="20">
      <t>キテイ</t>
    </rPh>
    <rPh sb="21" eb="22">
      <t>モト</t>
    </rPh>
    <rPh sb="25" eb="27">
      <t>カキ</t>
    </rPh>
    <rPh sb="31" eb="33">
      <t>ジッセキ</t>
    </rPh>
    <rPh sb="34" eb="36">
      <t>ホウコク</t>
    </rPh>
    <phoneticPr fontId="2"/>
  </si>
  <si>
    <t>　省力化投資等支援事業補助金交付要領第20条に基づき、　　　　年度に実施した下記事業の効果について、前年度の状況を下記のとおり報告します。</t>
    <rPh sb="1" eb="7">
      <t>ショウリョクカトウシナド</t>
    </rPh>
    <rPh sb="7" eb="11">
      <t>シエンジギョウ</t>
    </rPh>
    <rPh sb="11" eb="14">
      <t>ホジョキン</t>
    </rPh>
    <rPh sb="14" eb="16">
      <t>コウフ</t>
    </rPh>
    <rPh sb="16" eb="18">
      <t>ヨウリョウ</t>
    </rPh>
    <phoneticPr fontId="2"/>
  </si>
  <si>
    <t>　令和　年度省力化投資等支援事業補助金により取得した財産を、下記のとおり処分したいので、同補助金交付要領第１９条の規定により申請します。</t>
    <rPh sb="6" eb="8">
      <t>ショウリョク</t>
    </rPh>
    <rPh sb="8" eb="9">
      <t>カ</t>
    </rPh>
    <rPh sb="9" eb="11">
      <t>トウシ</t>
    </rPh>
    <rPh sb="11" eb="12">
      <t>ナド</t>
    </rPh>
    <rPh sb="12" eb="14">
      <t>シエン</t>
    </rPh>
    <rPh sb="50" eb="52">
      <t>ヨウリョウ</t>
    </rPh>
    <phoneticPr fontId="2"/>
  </si>
  <si>
    <t>省力化投資等支援事業補助金　取得財産等処分承認申請書</t>
    <rPh sb="0" eb="6">
      <t>ショウリョクカトウシナド</t>
    </rPh>
    <phoneticPr fontId="2"/>
  </si>
  <si>
    <t>省力化投資等支援事業補助金実績報告書</t>
    <rPh sb="0" eb="6">
      <t>ショウリョクカトウシナド</t>
    </rPh>
    <rPh sb="6" eb="8">
      <t>シエン</t>
    </rPh>
    <rPh sb="8" eb="10">
      <t>ジギョウ</t>
    </rPh>
    <rPh sb="10" eb="13">
      <t>ホジョキン</t>
    </rPh>
    <rPh sb="13" eb="18">
      <t>ジッセキホウコクショ</t>
    </rPh>
    <phoneticPr fontId="2"/>
  </si>
  <si>
    <t>省力化投資等支援事業補助金　遂行状況報告書</t>
    <rPh sb="0" eb="6">
      <t>ショウリョクカトウシナド</t>
    </rPh>
    <rPh sb="6" eb="8">
      <t>シエン</t>
    </rPh>
    <rPh sb="8" eb="10">
      <t>ジギョウ</t>
    </rPh>
    <rPh sb="10" eb="13">
      <t>ホジョキン</t>
    </rPh>
    <rPh sb="14" eb="18">
      <t>スイコウジョウキョウ</t>
    </rPh>
    <rPh sb="18" eb="21">
      <t>ホウコクショ</t>
    </rPh>
    <phoneticPr fontId="2"/>
  </si>
  <si>
    <t>省力化投資等支援事業補助金　変更承認申請書</t>
    <rPh sb="0" eb="2">
      <t>ショウリョク</t>
    </rPh>
    <rPh sb="2" eb="3">
      <t>カ</t>
    </rPh>
    <rPh sb="3" eb="5">
      <t>トウシ</t>
    </rPh>
    <rPh sb="5" eb="6">
      <t>ナド</t>
    </rPh>
    <rPh sb="6" eb="8">
      <t>シエン</t>
    </rPh>
    <rPh sb="8" eb="10">
      <t>ジギョウ</t>
    </rPh>
    <rPh sb="10" eb="13">
      <t>ホジョキン</t>
    </rPh>
    <rPh sb="14" eb="18">
      <t>ヘンコウショウニン</t>
    </rPh>
    <rPh sb="18" eb="21">
      <t>シンセイショ</t>
    </rPh>
    <phoneticPr fontId="2"/>
  </si>
  <si>
    <t>省力化投資等支援事業補助金交付申請取下届出書</t>
    <rPh sb="0" eb="6">
      <t>ショウリョクカトウシナド</t>
    </rPh>
    <rPh sb="6" eb="8">
      <t>シエン</t>
    </rPh>
    <rPh sb="8" eb="10">
      <t>ジギョウ</t>
    </rPh>
    <rPh sb="10" eb="13">
      <t>ホジョキン</t>
    </rPh>
    <rPh sb="13" eb="15">
      <t>コウフ</t>
    </rPh>
    <rPh sb="15" eb="17">
      <t>シンセイ</t>
    </rPh>
    <rPh sb="17" eb="18">
      <t>ト</t>
    </rPh>
    <rPh sb="18" eb="19">
      <t>サ</t>
    </rPh>
    <rPh sb="19" eb="22">
      <t>トドケデショ</t>
    </rPh>
    <phoneticPr fontId="2"/>
  </si>
  <si>
    <t>　令和　年度省力化投資等支援事業補助金に係わる省力化に関する助言を下記のとおり行いました。</t>
    <rPh sb="1" eb="3">
      <t>r</t>
    </rPh>
    <rPh sb="4" eb="6">
      <t>yd</t>
    </rPh>
    <rPh sb="6" eb="8">
      <t>ショウリョク</t>
    </rPh>
    <rPh sb="8" eb="9">
      <t>カ</t>
    </rPh>
    <rPh sb="9" eb="11">
      <t>トウシ</t>
    </rPh>
    <rPh sb="11" eb="12">
      <t>ナド</t>
    </rPh>
    <rPh sb="12" eb="14">
      <t>シエン</t>
    </rPh>
    <rPh sb="14" eb="16">
      <t>ジギョウ</t>
    </rPh>
    <rPh sb="16" eb="19">
      <t>ホジョキン</t>
    </rPh>
    <rPh sb="20" eb="21">
      <t>カカ</t>
    </rPh>
    <rPh sb="23" eb="26">
      <t>ショウリョクカ</t>
    </rPh>
    <rPh sb="27" eb="28">
      <t>カン</t>
    </rPh>
    <rPh sb="30" eb="32">
      <t>ジョゲン</t>
    </rPh>
    <rPh sb="33" eb="35">
      <t>カキ</t>
    </rPh>
    <rPh sb="39" eb="40">
      <t>オコナ</t>
    </rPh>
    <phoneticPr fontId="2"/>
  </si>
  <si>
    <t>省力化投資支援事業補助金専門家助言報告書</t>
    <rPh sb="0" eb="5">
      <t>ショウリョクカトウシ</t>
    </rPh>
    <rPh sb="5" eb="12">
      <t>シエンジギョウホジョキン</t>
    </rPh>
    <rPh sb="12" eb="15">
      <t>センモンカ</t>
    </rPh>
    <rPh sb="15" eb="20">
      <t>ジョゲンホウコクショ</t>
    </rPh>
    <phoneticPr fontId="2"/>
  </si>
  <si>
    <t>省力化投資等支援事業補助金　効果報告書</t>
    <rPh sb="0" eb="6">
      <t>ショウリョクカトウシナド</t>
    </rPh>
    <rPh sb="14" eb="19">
      <t>コウカホウコクショ</t>
    </rPh>
    <phoneticPr fontId="2"/>
  </si>
  <si>
    <t>事業に要した
経　　費
（消費税込）</t>
    <rPh sb="13" eb="16">
      <t>ショウヒゼイ</t>
    </rPh>
    <rPh sb="16" eb="17">
      <t>コ</t>
    </rPh>
    <phoneticPr fontId="12"/>
  </si>
  <si>
    <t>－</t>
    <phoneticPr fontId="2"/>
  </si>
  <si>
    <t xml:space="preserve">
</t>
    <phoneticPr fontId="2"/>
  </si>
  <si>
    <r>
      <rPr>
        <sz val="11"/>
        <rFont val="游ゴシック"/>
        <family val="3"/>
        <charset val="128"/>
      </rPr>
      <t>従業員数</t>
    </r>
    <r>
      <rPr>
        <sz val="11"/>
        <color rgb="FFFF0000"/>
        <rFont val="游ゴシック"/>
        <family val="3"/>
        <charset val="128"/>
      </rPr>
      <t>(人)</t>
    </r>
  </si>
  <si>
    <r>
      <rPr>
        <sz val="11"/>
        <rFont val="游ゴシック"/>
        <family val="3"/>
        <charset val="128"/>
      </rPr>
      <t>資本金等</t>
    </r>
    <r>
      <rPr>
        <sz val="11"/>
        <color rgb="FFFF0000"/>
        <rFont val="游ゴシック"/>
        <family val="3"/>
        <charset val="128"/>
      </rPr>
      <t>(千円）</t>
    </r>
    <rPh sb="0" eb="3">
      <t>シホンキン</t>
    </rPh>
    <rPh sb="3" eb="4">
      <t>トウ</t>
    </rPh>
    <rPh sb="5" eb="6">
      <t>セン</t>
    </rPh>
    <rPh sb="6" eb="7">
      <t>エン</t>
    </rPh>
    <phoneticPr fontId="2"/>
  </si>
  <si>
    <t xml:space="preserve">事業収支計画書 </t>
    <rPh sb="4" eb="6">
      <t>ケイカク</t>
    </rPh>
    <phoneticPr fontId="12"/>
  </si>
  <si>
    <r>
      <t xml:space="preserve">⑭一人当たり
付加価値額
</t>
    </r>
    <r>
      <rPr>
        <b/>
        <sz val="11"/>
        <color theme="1"/>
        <rFont val="游ゴシック"/>
        <family val="3"/>
        <charset val="128"/>
      </rPr>
      <t>（労働生産性）</t>
    </r>
    <r>
      <rPr>
        <sz val="11"/>
        <color theme="1"/>
        <rFont val="游ゴシック"/>
        <family val="3"/>
        <charset val="128"/>
      </rPr>
      <t>（⑫÷⑬）</t>
    </r>
    <rPh sb="1" eb="4">
      <t>ヒトリア</t>
    </rPh>
    <rPh sb="14" eb="19">
      <t>ロウドウセイサンセイ</t>
    </rPh>
    <phoneticPr fontId="8"/>
  </si>
  <si>
    <r>
      <t>⑮</t>
    </r>
    <r>
      <rPr>
        <b/>
        <sz val="11"/>
        <color theme="1"/>
        <rFont val="游ゴシック"/>
        <family val="3"/>
        <charset val="128"/>
      </rPr>
      <t>一人当たり賃金額</t>
    </r>
    <r>
      <rPr>
        <sz val="11"/>
        <color theme="1"/>
        <rFont val="游ゴシック"/>
        <family val="3"/>
        <charset val="128"/>
      </rPr>
      <t>（⑦÷⑬）</t>
    </r>
    <rPh sb="1" eb="4">
      <t>ヒトリア</t>
    </rPh>
    <rPh sb="6" eb="8">
      <t>チンギン</t>
    </rPh>
    <phoneticPr fontId="8"/>
  </si>
  <si>
    <r>
      <t>■発注</t>
    </r>
    <r>
      <rPr>
        <sz val="11"/>
        <color rgb="FFFF0000"/>
        <rFont val="游ゴシック"/>
        <family val="3"/>
        <charset val="128"/>
      </rPr>
      <t>予定</t>
    </r>
    <r>
      <rPr>
        <sz val="11"/>
        <color theme="1"/>
        <rFont val="游ゴシック"/>
        <family val="3"/>
        <charset val="128"/>
      </rPr>
      <t>先が島根県内にある事業者で無かった場合は、その理由を記載してください。</t>
    </r>
    <rPh sb="1" eb="3">
      <t>ハッチュウ</t>
    </rPh>
    <rPh sb="3" eb="5">
      <t>ヨテイ</t>
    </rPh>
    <rPh sb="5" eb="6">
      <t>サキ</t>
    </rPh>
    <rPh sb="7" eb="10">
      <t>シマネケン</t>
    </rPh>
    <rPh sb="10" eb="11">
      <t>ナイ</t>
    </rPh>
    <rPh sb="14" eb="17">
      <t>ジギョウシャ</t>
    </rPh>
    <rPh sb="18" eb="19">
      <t>ナ</t>
    </rPh>
    <rPh sb="22" eb="24">
      <t>バアイ</t>
    </rPh>
    <rPh sb="28" eb="30">
      <t>リユウ</t>
    </rPh>
    <rPh sb="31" eb="33">
      <t>キサイ</t>
    </rPh>
    <phoneticPr fontId="2"/>
  </si>
  <si>
    <r>
      <t xml:space="preserve">発注
</t>
    </r>
    <r>
      <rPr>
        <sz val="11"/>
        <color rgb="FFFF0000"/>
        <rFont val="游ゴシック"/>
        <family val="3"/>
        <charset val="128"/>
      </rPr>
      <t>予定</t>
    </r>
    <r>
      <rPr>
        <sz val="11"/>
        <color theme="1"/>
        <rFont val="游ゴシック"/>
        <family val="3"/>
        <charset val="128"/>
      </rPr>
      <t>先
所在地</t>
    </r>
    <rPh sb="3" eb="5">
      <t>ヨテイ</t>
    </rPh>
    <phoneticPr fontId="2"/>
  </si>
  <si>
    <r>
      <t>発注</t>
    </r>
    <r>
      <rPr>
        <sz val="11"/>
        <color rgb="FFFF0000"/>
        <rFont val="游ゴシック"/>
        <family val="3"/>
        <charset val="128"/>
      </rPr>
      <t>予定</t>
    </r>
    <r>
      <rPr>
        <sz val="11"/>
        <color theme="1"/>
        <rFont val="游ゴシック"/>
        <family val="3"/>
        <charset val="128"/>
      </rPr>
      <t>先名</t>
    </r>
    <rPh sb="0" eb="2">
      <t>ハッチュウ</t>
    </rPh>
    <rPh sb="2" eb="4">
      <t>ヨテイ</t>
    </rPh>
    <rPh sb="4" eb="5">
      <t>サキ</t>
    </rPh>
    <rPh sb="5" eb="6">
      <t>メイ</t>
    </rPh>
    <phoneticPr fontId="2"/>
  </si>
  <si>
    <t>事業実施前の写真　※設備更新の場合</t>
    <rPh sb="0" eb="2">
      <t>ジギョウ</t>
    </rPh>
    <rPh sb="2" eb="4">
      <t>ジッシ</t>
    </rPh>
    <rPh sb="4" eb="5">
      <t>マエ</t>
    </rPh>
    <rPh sb="6" eb="8">
      <t>シャシン</t>
    </rPh>
    <rPh sb="10" eb="12">
      <t>セツビ</t>
    </rPh>
    <rPh sb="12" eb="14">
      <t>コウシン</t>
    </rPh>
    <rPh sb="15" eb="17">
      <t>バアイ</t>
    </rPh>
    <phoneticPr fontId="2"/>
  </si>
  <si>
    <r>
      <t>A:補助対象経費
(</t>
    </r>
    <r>
      <rPr>
        <b/>
        <sz val="10"/>
        <color rgb="FFFF0000"/>
        <rFont val="游ゴシック"/>
        <family val="3"/>
        <charset val="128"/>
      </rPr>
      <t>税抜</t>
    </r>
    <r>
      <rPr>
        <b/>
        <sz val="10"/>
        <rFont val="游ゴシック"/>
        <family val="3"/>
        <charset val="128"/>
      </rPr>
      <t>)</t>
    </r>
    <rPh sb="2" eb="4">
      <t>ホジョ</t>
    </rPh>
    <phoneticPr fontId="2"/>
  </si>
  <si>
    <r>
      <t>■</t>
    </r>
    <r>
      <rPr>
        <sz val="11"/>
        <color theme="1"/>
        <rFont val="游ゴシック"/>
        <family val="3"/>
        <charset val="128"/>
      </rPr>
      <t>省力化できた事項</t>
    </r>
    <rPh sb="1" eb="4">
      <t>ショウリョクカ</t>
    </rPh>
    <rPh sb="7" eb="9">
      <t>ジコウ</t>
    </rPh>
    <phoneticPr fontId="2"/>
  </si>
  <si>
    <r>
      <t>※振込先口座の通帳の、</t>
    </r>
    <r>
      <rPr>
        <u val="double"/>
        <sz val="12"/>
        <color theme="1"/>
        <rFont val="游ゴシック"/>
        <family val="3"/>
        <charset val="128"/>
      </rPr>
      <t>口座番号及びカナ名義</t>
    </r>
    <r>
      <rPr>
        <sz val="12"/>
        <color theme="1"/>
        <rFont val="游ゴシック"/>
        <family val="3"/>
        <charset val="128"/>
      </rPr>
      <t>が確認できる箇所の写しを添付してください。</t>
    </r>
    <rPh sb="1" eb="6">
      <t>フリコミサキコウザ</t>
    </rPh>
    <rPh sb="7" eb="9">
      <t>ツウチョウ</t>
    </rPh>
    <rPh sb="11" eb="15">
      <t>コウザバンゴウ</t>
    </rPh>
    <rPh sb="15" eb="16">
      <t>オヨ</t>
    </rPh>
    <rPh sb="19" eb="21">
      <t>メイギ</t>
    </rPh>
    <rPh sb="22" eb="24">
      <t>カクニン</t>
    </rPh>
    <rPh sb="27" eb="29">
      <t>カショ</t>
    </rPh>
    <rPh sb="30" eb="31">
      <t>ウツ</t>
    </rPh>
    <rPh sb="33" eb="35">
      <t>テンプ</t>
    </rPh>
    <phoneticPr fontId="2"/>
  </si>
  <si>
    <t>人数、人件費に短時間労働者に対する費用を算出しましたか。（はい・いいえ）</t>
    <rPh sb="20" eb="22">
      <t>サンシュツ</t>
    </rPh>
    <phoneticPr fontId="8"/>
  </si>
  <si>
    <t>←パート・アルバイトの人件費を加算した場合「はい」</t>
    <rPh sb="11" eb="14">
      <t>ジンケンヒ</t>
    </rPh>
    <rPh sb="15" eb="17">
      <t>カサン</t>
    </rPh>
    <rPh sb="19" eb="21">
      <t>バアイ</t>
    </rPh>
    <phoneticPr fontId="8"/>
  </si>
  <si>
    <t>←パート・アルバイトを週所定労働時間で従業員数に計算した場合「はい」</t>
    <rPh sb="11" eb="18">
      <t>シュウショテイロウドウジカン</t>
    </rPh>
    <rPh sb="19" eb="21">
      <t>ジュウギョウ</t>
    </rPh>
    <rPh sb="21" eb="23">
      <t>インスウ</t>
    </rPh>
    <rPh sb="24" eb="26">
      <t>ケイサン</t>
    </rPh>
    <rPh sb="28" eb="30">
      <t>バアイ</t>
    </rPh>
    <phoneticPr fontId="8"/>
  </si>
  <si>
    <t>実績報告　【事業概要】</t>
    <rPh sb="0" eb="2">
      <t>ジッセキ</t>
    </rPh>
    <rPh sb="2" eb="4">
      <t>ホウコク</t>
    </rPh>
    <rPh sb="6" eb="10">
      <t>ジギョウガイヨウ</t>
    </rPh>
    <phoneticPr fontId="2"/>
  </si>
  <si>
    <t xml:space="preserve">　　　　　実績報告【事業収支決算書】 </t>
    <rPh sb="5" eb="7">
      <t>ジッセキ</t>
    </rPh>
    <rPh sb="7" eb="9">
      <t>ホウコク</t>
    </rPh>
    <rPh sb="10" eb="12">
      <t>ジギョウ</t>
    </rPh>
    <rPh sb="14" eb="16">
      <t>ケッサン</t>
    </rPh>
    <phoneticPr fontId="12"/>
  </si>
  <si>
    <t>実績報告　【導入効果と経営への影響】</t>
    <phoneticPr fontId="2"/>
  </si>
  <si>
    <t>実績報告　【現場改善のための専門家助言結果】</t>
    <rPh sb="0" eb="4">
      <t>ジッセキホウコク</t>
    </rPh>
    <rPh sb="6" eb="8">
      <t>ゲンバ</t>
    </rPh>
    <rPh sb="8" eb="10">
      <t>カイゼン</t>
    </rPh>
    <rPh sb="14" eb="19">
      <t>センモンカジョゲン</t>
    </rPh>
    <rPh sb="19" eb="21">
      <t>ケッカ</t>
    </rPh>
    <phoneticPr fontId="2"/>
  </si>
  <si>
    <t>様式第7号　（別紙3-1）</t>
    <rPh sb="0" eb="2">
      <t>ヨウシキ</t>
    </rPh>
    <rPh sb="2" eb="3">
      <t>ダイ</t>
    </rPh>
    <rPh sb="4" eb="5">
      <t>ゴウ</t>
    </rPh>
    <rPh sb="7" eb="9">
      <t>ベッシ</t>
    </rPh>
    <phoneticPr fontId="2"/>
  </si>
  <si>
    <t>省力化投資等支援事業補助金交付申請資料一覧表</t>
    <rPh sb="0" eb="6">
      <t>ショウリョクカトウシナド</t>
    </rPh>
    <rPh sb="6" eb="13">
      <t>シエンジギョウホジョキン</t>
    </rPh>
    <rPh sb="13" eb="19">
      <t>コウフシンセイシリョウ</t>
    </rPh>
    <rPh sb="19" eb="22">
      <t>イチランヒョウ</t>
    </rPh>
    <phoneticPr fontId="2"/>
  </si>
  <si>
    <t>島根県納税証明書（写し可）</t>
    <rPh sb="0" eb="2">
      <t>シマネ</t>
    </rPh>
    <rPh sb="2" eb="8">
      <t>ケンノウゼイショウメイショ</t>
    </rPh>
    <rPh sb="9" eb="10">
      <t>ウツ</t>
    </rPh>
    <rPh sb="11" eb="12">
      <t>カ</t>
    </rPh>
    <phoneticPr fontId="2"/>
  </si>
  <si>
    <t>実績報告　事業概要（様式第７号別紙１）</t>
    <rPh sb="0" eb="4">
      <t>ジッセキホウコク</t>
    </rPh>
    <rPh sb="5" eb="9">
      <t>ジギョウガイヨウ</t>
    </rPh>
    <rPh sb="10" eb="13">
      <t>ヨウシキダイ</t>
    </rPh>
    <rPh sb="14" eb="15">
      <t>ゴウ</t>
    </rPh>
    <rPh sb="15" eb="17">
      <t>ベッシ</t>
    </rPh>
    <phoneticPr fontId="2"/>
  </si>
  <si>
    <t>実績報告　事業収支決算書（様式第７号別紙２）</t>
    <rPh sb="0" eb="4">
      <t>ジッセキホウコク</t>
    </rPh>
    <rPh sb="5" eb="9">
      <t>ジギョウシュウシ</t>
    </rPh>
    <rPh sb="9" eb="12">
      <t>ケッサンショ</t>
    </rPh>
    <rPh sb="13" eb="16">
      <t>ヨウシキダイ</t>
    </rPh>
    <rPh sb="17" eb="18">
      <t>ゴウ</t>
    </rPh>
    <rPh sb="18" eb="20">
      <t>ベッシ</t>
    </rPh>
    <phoneticPr fontId="2"/>
  </si>
  <si>
    <t>省力化投資等支援事業補助金実績報告資料一覧表</t>
    <rPh sb="0" eb="6">
      <t>ショウリョクカトウシナド</t>
    </rPh>
    <rPh sb="6" eb="13">
      <t>シエンジギョウホジョキン</t>
    </rPh>
    <rPh sb="13" eb="15">
      <t>ジッセキ</t>
    </rPh>
    <rPh sb="15" eb="17">
      <t>ホウコク</t>
    </rPh>
    <rPh sb="17" eb="19">
      <t>シリョウ</t>
    </rPh>
    <rPh sb="19" eb="22">
      <t>イチランヒョウ</t>
    </rPh>
    <phoneticPr fontId="2"/>
  </si>
  <si>
    <t>交付申請時の整理表・チェックリスト</t>
    <phoneticPr fontId="2"/>
  </si>
  <si>
    <t>Excel</t>
  </si>
  <si>
    <t>□</t>
  </si>
  <si>
    <t>実績報告時の整理表・チェックリスト</t>
    <rPh sb="0" eb="4">
      <t>ジッセキホウコク</t>
    </rPh>
    <phoneticPr fontId="2"/>
  </si>
  <si>
    <t>１．専門家氏名</t>
    <rPh sb="2" eb="5">
      <t>センモンカ</t>
    </rPh>
    <rPh sb="5" eb="7">
      <t>シメイ</t>
    </rPh>
    <phoneticPr fontId="2"/>
  </si>
  <si>
    <t>実績報告　現場改善のための専門家助言結果（様式第７号別紙3-2）</t>
    <rPh sb="0" eb="2">
      <t>ジッセキ</t>
    </rPh>
    <rPh sb="2" eb="4">
      <t>ホウコク</t>
    </rPh>
    <rPh sb="5" eb="7">
      <t>ゲンバ</t>
    </rPh>
    <rPh sb="7" eb="9">
      <t>カイゼン</t>
    </rPh>
    <rPh sb="13" eb="16">
      <t>センモンカ</t>
    </rPh>
    <rPh sb="16" eb="18">
      <t>ジョゲン</t>
    </rPh>
    <rPh sb="18" eb="20">
      <t>ケッカ</t>
    </rPh>
    <phoneticPr fontId="2"/>
  </si>
  <si>
    <t>様式第7号　（別紙3-2）</t>
    <rPh sb="0" eb="2">
      <t>ヨウシキ</t>
    </rPh>
    <rPh sb="2" eb="3">
      <t>ダイ</t>
    </rPh>
    <rPh sb="4" eb="5">
      <t>ゴウ</t>
    </rPh>
    <rPh sb="7" eb="9">
      <t>ベッシ</t>
    </rPh>
    <phoneticPr fontId="2"/>
  </si>
  <si>
    <t>氏名</t>
    <phoneticPr fontId="2"/>
  </si>
  <si>
    <r>
      <t xml:space="preserve">⑭一人当たり
付加価値額
</t>
    </r>
    <r>
      <rPr>
        <b/>
        <sz val="12"/>
        <color theme="1"/>
        <rFont val="Yu Gothic"/>
        <family val="3"/>
        <charset val="128"/>
        <scheme val="minor"/>
      </rPr>
      <t>（労働生産性）</t>
    </r>
    <r>
      <rPr>
        <sz val="12"/>
        <color theme="1"/>
        <rFont val="Yu Gothic"/>
        <family val="3"/>
        <charset val="128"/>
        <scheme val="minor"/>
      </rPr>
      <t>（⑫÷⑬）</t>
    </r>
    <rPh sb="1" eb="4">
      <t>ヒトリア</t>
    </rPh>
    <rPh sb="14" eb="19">
      <t>ロウドウセイサンセイ</t>
    </rPh>
    <phoneticPr fontId="8"/>
  </si>
  <si>
    <r>
      <t>⑮</t>
    </r>
    <r>
      <rPr>
        <b/>
        <sz val="12"/>
        <color theme="1"/>
        <rFont val="Yu Gothic"/>
        <family val="3"/>
        <charset val="128"/>
        <scheme val="minor"/>
      </rPr>
      <t>一人当たり賃金額</t>
    </r>
    <r>
      <rPr>
        <sz val="12"/>
        <color theme="1"/>
        <rFont val="Yu Gothic"/>
        <family val="3"/>
        <charset val="128"/>
        <scheme val="minor"/>
      </rPr>
      <t>（⑦÷⑬）</t>
    </r>
    <rPh sb="1" eb="4">
      <t>ヒトリア</t>
    </rPh>
    <rPh sb="6" eb="8">
      <t>チンギン</t>
    </rPh>
    <phoneticPr fontId="8"/>
  </si>
  <si>
    <t>事業収支計画書（様式第1号別紙２）</t>
    <rPh sb="0" eb="6">
      <t>ジギョウシュウシケイカク</t>
    </rPh>
    <rPh sb="6" eb="7">
      <t>ショ</t>
    </rPh>
    <phoneticPr fontId="2"/>
  </si>
  <si>
    <t>設備等の見積書の写し（２者以上）</t>
    <rPh sb="0" eb="3">
      <t>セツビナド</t>
    </rPh>
    <rPh sb="4" eb="7">
      <t>ミツモリショ</t>
    </rPh>
    <rPh sb="8" eb="9">
      <t>ウツ</t>
    </rPh>
    <rPh sb="12" eb="13">
      <t>シャ</t>
    </rPh>
    <rPh sb="13" eb="15">
      <t>イジョウ</t>
    </rPh>
    <phoneticPr fontId="2"/>
  </si>
  <si>
    <t>【設備投資実施の場合】設備投資計画の明細（様式第1号別紙６－１）</t>
    <rPh sb="1" eb="5">
      <t>セツビトウシ</t>
    </rPh>
    <rPh sb="5" eb="7">
      <t>ジッシ</t>
    </rPh>
    <rPh sb="8" eb="10">
      <t>バアイ</t>
    </rPh>
    <rPh sb="11" eb="17">
      <t>セツビトウシケイカク</t>
    </rPh>
    <rPh sb="18" eb="20">
      <t>メイサイ</t>
    </rPh>
    <phoneticPr fontId="2"/>
  </si>
  <si>
    <t>【専門家助言実施の場合】専門家助言計画の明細（様式第1号別紙６－２）</t>
    <rPh sb="1" eb="4">
      <t>センモンカ</t>
    </rPh>
    <rPh sb="4" eb="6">
      <t>ジョゲン</t>
    </rPh>
    <rPh sb="6" eb="8">
      <t>ジッシ</t>
    </rPh>
    <rPh sb="9" eb="11">
      <t>バアイ</t>
    </rPh>
    <rPh sb="12" eb="19">
      <t>センモンカジョゲンケイカク</t>
    </rPh>
    <rPh sb="20" eb="22">
      <t>メイサイ</t>
    </rPh>
    <phoneticPr fontId="2"/>
  </si>
  <si>
    <t>実績報告　導入効果と経営への影響（様式第７号別紙３-１）</t>
    <rPh sb="0" eb="4">
      <t>ジッセキホウコク</t>
    </rPh>
    <rPh sb="5" eb="9">
      <t>ドウニュウコウカ</t>
    </rPh>
    <rPh sb="10" eb="12">
      <t>ケイエイ</t>
    </rPh>
    <rPh sb="14" eb="16">
      <t>エイキョウ</t>
    </rPh>
    <phoneticPr fontId="2"/>
  </si>
  <si>
    <t>※</t>
    <phoneticPr fontId="2"/>
  </si>
  <si>
    <t>上記の書類以外にも提出を求める場合があります。</t>
  </si>
  <si>
    <t>※　</t>
    <phoneticPr fontId="2"/>
  </si>
  <si>
    <t>整理表・チェックリスト（Excel）は別ファイルです。</t>
    <phoneticPr fontId="2"/>
  </si>
  <si>
    <t>８の決算書については、交付申請から実績報告までの間に決算期を迎えた場合のみ。</t>
  </si>
  <si>
    <t>交付決定を受けた後、中央会からの交付決定日及び番号を入力</t>
    <rPh sb="0" eb="4">
      <t>コウフケッテイ</t>
    </rPh>
    <rPh sb="5" eb="6">
      <t>ウ</t>
    </rPh>
    <rPh sb="8" eb="9">
      <t>ノチ</t>
    </rPh>
    <rPh sb="10" eb="13">
      <t>チュウオウカイ</t>
    </rPh>
    <rPh sb="16" eb="21">
      <t>コウフケッテイビ</t>
    </rPh>
    <rPh sb="21" eb="22">
      <t>オヨ</t>
    </rPh>
    <rPh sb="23" eb="25">
      <t>バンゴウ</t>
    </rPh>
    <rPh sb="26" eb="28">
      <t>ニュウリョク</t>
    </rPh>
    <phoneticPr fontId="2"/>
  </si>
  <si>
    <t>交付決定後に、中央会から報告の依頼があった場合</t>
    <rPh sb="0" eb="5">
      <t>コウフケッテイゴ</t>
    </rPh>
    <rPh sb="7" eb="10">
      <t>チュウオウカイ</t>
    </rPh>
    <rPh sb="12" eb="14">
      <t>ホウコク</t>
    </rPh>
    <rPh sb="15" eb="17">
      <t>イライ</t>
    </rPh>
    <rPh sb="21" eb="23">
      <t>バアイ</t>
    </rPh>
    <phoneticPr fontId="2"/>
  </si>
  <si>
    <t>事業完了後15日以内又はＲ8年1月30日いずれか早い日まで</t>
    <rPh sb="2" eb="4">
      <t>カンリョウ</t>
    </rPh>
    <rPh sb="7" eb="8">
      <t>ニチ</t>
    </rPh>
    <rPh sb="10" eb="11">
      <t>マタ</t>
    </rPh>
    <rPh sb="14" eb="15">
      <t>ネン</t>
    </rPh>
    <rPh sb="16" eb="17">
      <t>ガツ</t>
    </rPh>
    <rPh sb="19" eb="2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</si>
</sst>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0%"/>
    <numFmt numFmtId="178" formatCode="#,##0;&quot;▲ &quot;#,##0"/>
    <numFmt numFmtId="179" formatCode="[$-411]ggge&quot;年&quot;m&quot;月&quot;d&quot;日&quot;;@"/>
    <numFmt numFmtId="180" formatCode="#,##0_ "/>
    <numFmt numFmtId="181" formatCode="\(#,##0\)"/>
    <numFmt numFmtId="182" formatCode="#,##0&quot;千円&quot;"/>
  </numFmts>
  <fonts count="61">
    <font>
      <sz val="11"/>
      <color theme="1"/>
      <name val="Yu Gothic"/>
      <family val="2"/>
      <scheme val="minor"/>
    </font>
    <font>
      <sz val="11"/>
      <color theme="1"/>
      <name val="Yu Gothic"/>
      <family val="2"/>
      <scheme val="minor"/>
    </font>
    <font>
      <sz val="6"/>
      <name val="Yu Gothic"/>
      <family val="3"/>
      <charset val="128"/>
      <scheme val="minor"/>
    </font>
    <font>
      <u/>
      <sz val="11"/>
      <color theme="10"/>
      <name val="Yu Gothic"/>
      <family val="2"/>
      <scheme val="minor"/>
    </font>
    <font>
      <sz val="11"/>
      <color rgb="FFFF0000"/>
      <name val="Yu Gothic"/>
      <family val="3"/>
      <charset val="128"/>
      <scheme val="minor"/>
    </font>
    <font>
      <sz val="11"/>
      <name val="Yu Gothic"/>
      <family val="3"/>
      <charset val="128"/>
      <scheme val="minor"/>
    </font>
    <font>
      <sz val="12"/>
      <color theme="1"/>
      <name val="ＭＳ 明朝"/>
      <family val="1"/>
      <charset val="128"/>
    </font>
    <font>
      <sz val="14"/>
      <color theme="1"/>
      <name val="ＭＳ 明朝"/>
      <family val="1"/>
      <charset val="128"/>
    </font>
    <font>
      <sz val="6"/>
      <name val="ＭＳ 明朝"/>
      <family val="1"/>
      <charset val="128"/>
    </font>
    <font>
      <sz val="6"/>
      <name val="ＭＳ Ｐ明朝"/>
      <family val="1"/>
      <charset val="128"/>
    </font>
    <font>
      <sz val="6"/>
      <name val="Yu Gothic"/>
      <family val="2"/>
      <charset val="128"/>
      <scheme val="minor"/>
    </font>
    <font>
      <sz val="11"/>
      <name val="ＭＳ Ｐゴシック"/>
      <family val="3"/>
      <charset val="128"/>
    </font>
    <font>
      <sz val="6"/>
      <name val="ＭＳ Ｐゴシック"/>
      <family val="3"/>
      <charset val="128"/>
    </font>
    <font>
      <sz val="14"/>
      <color theme="1"/>
      <name val="Yu Gothic"/>
      <family val="2"/>
      <scheme val="minor"/>
    </font>
    <font>
      <sz val="11"/>
      <color theme="1"/>
      <name val="游ゴシック"/>
      <family val="3"/>
      <charset val="128"/>
    </font>
    <font>
      <b/>
      <sz val="11"/>
      <color theme="8"/>
      <name val="游ゴシック"/>
      <family val="3"/>
      <charset val="128"/>
    </font>
    <font>
      <b/>
      <sz val="11"/>
      <color rgb="FFFF0000"/>
      <name val="游ゴシック"/>
      <family val="3"/>
      <charset val="128"/>
    </font>
    <font>
      <u/>
      <sz val="11"/>
      <color theme="10"/>
      <name val="游ゴシック"/>
      <family val="3"/>
      <charset val="128"/>
    </font>
    <font>
      <sz val="11"/>
      <name val="游ゴシック"/>
      <family val="3"/>
      <charset val="128"/>
    </font>
    <font>
      <sz val="11"/>
      <color rgb="FFFF0000"/>
      <name val="游ゴシック"/>
      <family val="3"/>
      <charset val="128"/>
    </font>
    <font>
      <sz val="11"/>
      <color theme="0" tint="-0.499984740745262"/>
      <name val="游ゴシック"/>
      <family val="3"/>
      <charset val="128"/>
    </font>
    <font>
      <sz val="14"/>
      <color theme="1"/>
      <name val="游ゴシック"/>
      <family val="3"/>
      <charset val="128"/>
    </font>
    <font>
      <sz val="12"/>
      <color theme="1"/>
      <name val="游ゴシック"/>
      <family val="3"/>
      <charset val="128"/>
    </font>
    <font>
      <b/>
      <u/>
      <sz val="12"/>
      <color theme="1"/>
      <name val="游ゴシック"/>
      <family val="3"/>
      <charset val="128"/>
    </font>
    <font>
      <sz val="14"/>
      <color rgb="FF000000"/>
      <name val="游ゴシック"/>
      <family val="3"/>
      <charset val="128"/>
    </font>
    <font>
      <sz val="12"/>
      <color rgb="FF000000"/>
      <name val="游ゴシック"/>
      <family val="3"/>
      <charset val="128"/>
    </font>
    <font>
      <b/>
      <i/>
      <sz val="12"/>
      <color indexed="10"/>
      <name val="游ゴシック"/>
      <family val="3"/>
      <charset val="128"/>
    </font>
    <font>
      <sz val="12"/>
      <color indexed="10"/>
      <name val="游ゴシック"/>
      <family val="3"/>
      <charset val="128"/>
    </font>
    <font>
      <b/>
      <sz val="12"/>
      <color indexed="10"/>
      <name val="游ゴシック"/>
      <family val="3"/>
      <charset val="128"/>
    </font>
    <font>
      <sz val="12"/>
      <name val="游ゴシック"/>
      <family val="3"/>
      <charset val="128"/>
    </font>
    <font>
      <sz val="14"/>
      <name val="游ゴシック"/>
      <family val="3"/>
      <charset val="128"/>
    </font>
    <font>
      <sz val="12"/>
      <color rgb="FFFF0000"/>
      <name val="游ゴシック"/>
      <family val="3"/>
      <charset val="128"/>
    </font>
    <font>
      <u/>
      <sz val="12"/>
      <color theme="1"/>
      <name val="游ゴシック"/>
      <family val="3"/>
      <charset val="128"/>
    </font>
    <font>
      <b/>
      <i/>
      <sz val="10.5"/>
      <color indexed="10"/>
      <name val="游ゴシック"/>
      <family val="3"/>
      <charset val="128"/>
    </font>
    <font>
      <sz val="10.5"/>
      <color indexed="10"/>
      <name val="游ゴシック"/>
      <family val="3"/>
      <charset val="128"/>
    </font>
    <font>
      <u/>
      <sz val="10.5"/>
      <name val="游ゴシック"/>
      <family val="3"/>
      <charset val="128"/>
    </font>
    <font>
      <sz val="9"/>
      <name val="游ゴシック"/>
      <family val="3"/>
      <charset val="128"/>
    </font>
    <font>
      <b/>
      <sz val="11"/>
      <color theme="1"/>
      <name val="游ゴシック"/>
      <family val="3"/>
      <charset val="128"/>
    </font>
    <font>
      <sz val="10"/>
      <color theme="1"/>
      <name val="游ゴシック"/>
      <family val="3"/>
      <charset val="128"/>
    </font>
    <font>
      <u/>
      <sz val="11"/>
      <color theme="1"/>
      <name val="游ゴシック"/>
      <family val="3"/>
      <charset val="128"/>
    </font>
    <font>
      <sz val="12"/>
      <color rgb="FF0070C0"/>
      <name val="游ゴシック"/>
      <family val="3"/>
      <charset val="128"/>
    </font>
    <font>
      <b/>
      <u/>
      <sz val="11"/>
      <color theme="1"/>
      <name val="游ゴシック"/>
      <family val="3"/>
      <charset val="128"/>
    </font>
    <font>
      <b/>
      <sz val="10"/>
      <color theme="1"/>
      <name val="游ゴシック"/>
      <family val="3"/>
      <charset val="128"/>
    </font>
    <font>
      <b/>
      <sz val="10"/>
      <color rgb="FFFF0000"/>
      <name val="游ゴシック"/>
      <family val="3"/>
      <charset val="128"/>
    </font>
    <font>
      <b/>
      <sz val="10"/>
      <name val="游ゴシック"/>
      <family val="3"/>
      <charset val="128"/>
    </font>
    <font>
      <sz val="11"/>
      <color theme="6" tint="0.39997558519241921"/>
      <name val="游ゴシック"/>
      <family val="3"/>
      <charset val="128"/>
    </font>
    <font>
      <sz val="10.5"/>
      <name val="游ゴシック"/>
      <family val="3"/>
      <charset val="128"/>
    </font>
    <font>
      <sz val="16"/>
      <name val="游ゴシック"/>
      <family val="3"/>
      <charset val="128"/>
    </font>
    <font>
      <sz val="10"/>
      <name val="游ゴシック"/>
      <family val="3"/>
      <charset val="128"/>
    </font>
    <font>
      <b/>
      <sz val="14"/>
      <color theme="1"/>
      <name val="游ゴシック"/>
      <family val="3"/>
      <charset val="128"/>
    </font>
    <font>
      <b/>
      <sz val="11"/>
      <name val="游ゴシック"/>
      <family val="3"/>
      <charset val="128"/>
    </font>
    <font>
      <u val="double"/>
      <sz val="12"/>
      <color theme="1"/>
      <name val="游ゴシック"/>
      <family val="3"/>
      <charset val="128"/>
    </font>
    <font>
      <sz val="12"/>
      <color rgb="FFFFFF00"/>
      <name val="游ゴシック"/>
      <family val="3"/>
      <charset val="128"/>
    </font>
    <font>
      <sz val="11"/>
      <color theme="1"/>
      <name val="Yu Gothic"/>
      <family val="3"/>
      <charset val="128"/>
      <scheme val="minor"/>
    </font>
    <font>
      <sz val="12"/>
      <color theme="1"/>
      <name val="Yu Gothic"/>
      <family val="3"/>
      <charset val="128"/>
      <scheme val="minor"/>
    </font>
    <font>
      <b/>
      <i/>
      <sz val="10.5"/>
      <color indexed="10"/>
      <name val="Yu Gothic"/>
      <family val="3"/>
      <charset val="128"/>
      <scheme val="minor"/>
    </font>
    <font>
      <sz val="14"/>
      <color theme="1"/>
      <name val="Yu Gothic"/>
      <family val="3"/>
      <charset val="128"/>
      <scheme val="minor"/>
    </font>
    <font>
      <sz val="10.5"/>
      <color indexed="10"/>
      <name val="Yu Gothic"/>
      <family val="3"/>
      <charset val="128"/>
      <scheme val="minor"/>
    </font>
    <font>
      <u/>
      <sz val="10.5"/>
      <name val="Yu Gothic"/>
      <family val="3"/>
      <charset val="128"/>
      <scheme val="minor"/>
    </font>
    <font>
      <sz val="12"/>
      <name val="Yu Gothic"/>
      <family val="3"/>
      <charset val="128"/>
      <scheme val="minor"/>
    </font>
    <font>
      <b/>
      <sz val="12"/>
      <color theme="1"/>
      <name val="Yu Gothic"/>
      <family val="3"/>
      <charset val="128"/>
      <scheme val="minor"/>
    </font>
  </fonts>
  <fills count="1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2"/>
        <bgColor indexed="64"/>
      </patternFill>
    </fill>
    <fill>
      <patternFill patternType="solid">
        <fgColor theme="8" tint="0.59999389629810485"/>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diagonalUp="1">
      <left style="thin">
        <color indexed="64"/>
      </left>
      <right style="thin">
        <color indexed="64"/>
      </right>
      <top style="medium">
        <color indexed="64"/>
      </top>
      <bottom/>
      <diagonal style="thin">
        <color indexed="64"/>
      </diagonal>
    </border>
    <border diagonalUp="1">
      <left style="thin">
        <color indexed="64"/>
      </left>
      <right/>
      <top style="medium">
        <color indexed="64"/>
      </top>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thin">
        <color indexed="64"/>
      </diagonal>
    </border>
    <border diagonalUp="1">
      <left style="thin">
        <color indexed="64"/>
      </left>
      <right/>
      <top/>
      <bottom/>
      <diagonal style="thin">
        <color indexed="64"/>
      </diagonal>
    </border>
    <border>
      <left style="medium">
        <color indexed="64"/>
      </left>
      <right style="thin">
        <color indexed="64"/>
      </right>
      <top style="thin">
        <color indexed="64"/>
      </top>
      <bottom style="double">
        <color indexed="64"/>
      </bottom>
      <diagonal/>
    </border>
    <border>
      <left style="thin">
        <color auto="1"/>
      </left>
      <right style="thin">
        <color auto="1"/>
      </right>
      <top style="thin">
        <color auto="1"/>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5">
    <xf numFmtId="0" fontId="0" fillId="0" borderId="0"/>
    <xf numFmtId="9" fontId="1" fillId="0" borderId="0" applyFont="0" applyFill="0" applyBorder="0" applyAlignment="0" applyProtection="0">
      <alignment vertical="center"/>
    </xf>
    <xf numFmtId="0" fontId="3" fillId="0" borderId="0" applyNumberFormat="0" applyFill="0" applyBorder="0" applyAlignment="0" applyProtection="0"/>
    <xf numFmtId="38" fontId="11" fillId="0" borderId="0" applyFont="0" applyFill="0" applyBorder="0" applyAlignment="0" applyProtection="0">
      <alignment vertical="center"/>
    </xf>
    <xf numFmtId="38" fontId="1" fillId="0" borderId="0" applyFont="0" applyFill="0" applyBorder="0" applyAlignment="0" applyProtection="0">
      <alignment vertical="center"/>
    </xf>
  </cellStyleXfs>
  <cellXfs count="757">
    <xf numFmtId="0" fontId="0" fillId="0" borderId="0" xfId="0"/>
    <xf numFmtId="0" fontId="0" fillId="2" borderId="1" xfId="0" applyFill="1" applyBorder="1"/>
    <xf numFmtId="0" fontId="0" fillId="0" borderId="0" xfId="0" applyAlignment="1">
      <alignment horizontal="center" vertical="center"/>
    </xf>
    <xf numFmtId="0" fontId="0" fillId="0" borderId="1" xfId="0" applyBorder="1"/>
    <xf numFmtId="176" fontId="0" fillId="0" borderId="1" xfId="0" applyNumberFormat="1" applyBorder="1"/>
    <xf numFmtId="3" fontId="0" fillId="0" borderId="1" xfId="0" applyNumberFormat="1" applyBorder="1"/>
    <xf numFmtId="12" fontId="0" fillId="0" borderId="1" xfId="0" applyNumberFormat="1" applyBorder="1"/>
    <xf numFmtId="177" fontId="0" fillId="0" borderId="1" xfId="1" applyNumberFormat="1" applyFont="1" applyFill="1" applyBorder="1" applyAlignment="1"/>
    <xf numFmtId="177" fontId="0" fillId="0" borderId="1" xfId="1" applyNumberFormat="1" applyFont="1" applyBorder="1" applyAlignment="1"/>
    <xf numFmtId="0" fontId="0" fillId="8" borderId="1" xfId="0" applyFill="1" applyBorder="1"/>
    <xf numFmtId="0" fontId="0" fillId="4" borderId="1" xfId="0" applyFill="1" applyBorder="1"/>
    <xf numFmtId="0" fontId="6" fillId="0" borderId="0" xfId="0" applyFont="1"/>
    <xf numFmtId="0" fontId="6" fillId="0" borderId="0" xfId="0" applyFont="1" applyAlignment="1">
      <alignment vertical="center"/>
    </xf>
    <xf numFmtId="180" fontId="0" fillId="0" borderId="0" xfId="0" applyNumberFormat="1"/>
    <xf numFmtId="0" fontId="6" fillId="0" borderId="0" xfId="0" applyFont="1" applyAlignment="1">
      <alignment horizontal="center"/>
    </xf>
    <xf numFmtId="0" fontId="6" fillId="0" borderId="0" xfId="0" applyFont="1" applyAlignment="1">
      <alignment horizontal="center" vertical="center"/>
    </xf>
    <xf numFmtId="176" fontId="6" fillId="0" borderId="0" xfId="0" applyNumberFormat="1" applyFont="1"/>
    <xf numFmtId="0" fontId="6" fillId="0" borderId="0" xfId="0" applyFont="1" applyAlignment="1">
      <alignment wrapText="1"/>
    </xf>
    <xf numFmtId="180" fontId="0" fillId="0" borderId="0" xfId="0" applyNumberFormat="1" applyAlignment="1">
      <alignment vertical="center"/>
    </xf>
    <xf numFmtId="0" fontId="6" fillId="7" borderId="0" xfId="0" applyFont="1" applyFill="1" applyAlignment="1">
      <alignment vertical="center"/>
    </xf>
    <xf numFmtId="0" fontId="7" fillId="0" borderId="0" xfId="0" applyFont="1" applyAlignment="1">
      <alignment horizontal="center" vertical="center" wrapText="1"/>
    </xf>
    <xf numFmtId="0" fontId="13" fillId="0" borderId="0" xfId="0" applyFont="1" applyAlignment="1">
      <alignment horizontal="center"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shrinkToFit="1"/>
    </xf>
    <xf numFmtId="0" fontId="14" fillId="0" borderId="0" xfId="0" applyFont="1" applyAlignment="1">
      <alignment vertical="center"/>
    </xf>
    <xf numFmtId="0" fontId="14" fillId="8" borderId="0" xfId="0" applyFont="1" applyFill="1" applyAlignment="1">
      <alignment vertical="center"/>
    </xf>
    <xf numFmtId="0" fontId="14" fillId="8" borderId="1" xfId="0" applyFont="1" applyFill="1" applyBorder="1" applyAlignment="1" applyProtection="1">
      <alignment horizontal="center" vertical="center"/>
      <protection locked="0"/>
    </xf>
    <xf numFmtId="0" fontId="15" fillId="0" borderId="0" xfId="0" applyFont="1" applyAlignment="1">
      <alignment vertical="center"/>
    </xf>
    <xf numFmtId="0" fontId="14" fillId="9" borderId="0" xfId="0" applyFont="1" applyFill="1" applyAlignment="1">
      <alignment vertical="center"/>
    </xf>
    <xf numFmtId="0" fontId="14" fillId="2" borderId="10" xfId="0" applyFont="1" applyFill="1" applyBorder="1" applyAlignment="1">
      <alignment vertical="center"/>
    </xf>
    <xf numFmtId="0" fontId="14" fillId="2" borderId="11" xfId="0" applyFont="1" applyFill="1" applyBorder="1" applyAlignment="1">
      <alignment vertical="center"/>
    </xf>
    <xf numFmtId="0" fontId="14" fillId="3" borderId="1" xfId="0" applyFont="1" applyFill="1" applyBorder="1" applyAlignment="1">
      <alignment horizontal="left" vertical="center"/>
    </xf>
    <xf numFmtId="49" fontId="14" fillId="8" borderId="11" xfId="0" applyNumberFormat="1" applyFont="1" applyFill="1" applyBorder="1" applyAlignment="1">
      <alignment horizontal="left" vertical="center"/>
    </xf>
    <xf numFmtId="0" fontId="14" fillId="8" borderId="1" xfId="0" applyFont="1" applyFill="1" applyBorder="1" applyAlignment="1" applyProtection="1">
      <alignment horizontal="left" vertical="center" shrinkToFit="1"/>
      <protection locked="0"/>
    </xf>
    <xf numFmtId="0" fontId="16" fillId="0" borderId="0" xfId="0" applyFont="1" applyAlignment="1">
      <alignment vertical="center"/>
    </xf>
    <xf numFmtId="0" fontId="14" fillId="2" borderId="11" xfId="0" applyFont="1" applyFill="1" applyBorder="1" applyAlignment="1">
      <alignment vertical="center" shrinkToFit="1"/>
    </xf>
    <xf numFmtId="0" fontId="17" fillId="8" borderId="1" xfId="2" applyFont="1" applyFill="1" applyBorder="1" applyAlignment="1" applyProtection="1">
      <alignment horizontal="left" vertical="center" shrinkToFit="1"/>
      <protection locked="0"/>
    </xf>
    <xf numFmtId="0" fontId="18" fillId="2" borderId="1" xfId="0" applyFont="1" applyFill="1" applyBorder="1" applyAlignment="1">
      <alignment horizontal="center" vertical="center"/>
    </xf>
    <xf numFmtId="0" fontId="14" fillId="8" borderId="1" xfId="0" applyFont="1" applyFill="1" applyBorder="1" applyAlignment="1" applyProtection="1">
      <alignment horizontal="left" vertical="center"/>
      <protection locked="0"/>
    </xf>
    <xf numFmtId="0" fontId="19" fillId="2" borderId="1" xfId="0" applyFont="1" applyFill="1" applyBorder="1" applyAlignment="1">
      <alignment horizontal="center" vertical="center"/>
    </xf>
    <xf numFmtId="3" fontId="14" fillId="8" borderId="1" xfId="0" applyNumberFormat="1" applyFont="1" applyFill="1" applyBorder="1" applyAlignment="1" applyProtection="1">
      <alignment horizontal="left" vertical="center"/>
      <protection locked="0"/>
    </xf>
    <xf numFmtId="0" fontId="14" fillId="7" borderId="1" xfId="0" applyFont="1" applyFill="1" applyBorder="1" applyAlignment="1">
      <alignment horizontal="center" vertical="center"/>
    </xf>
    <xf numFmtId="179" fontId="14" fillId="8" borderId="1" xfId="0" applyNumberFormat="1" applyFont="1" applyFill="1" applyBorder="1" applyAlignment="1" applyProtection="1">
      <alignment horizontal="left" vertical="center"/>
      <protection locked="0"/>
    </xf>
    <xf numFmtId="0" fontId="20" fillId="0" borderId="0" xfId="0" applyFont="1" applyAlignment="1">
      <alignment vertical="center"/>
    </xf>
    <xf numFmtId="0" fontId="14" fillId="7" borderId="0" xfId="0" applyFont="1" applyFill="1" applyAlignment="1">
      <alignment horizontal="center" vertical="center"/>
    </xf>
    <xf numFmtId="0" fontId="14" fillId="0" borderId="1" xfId="0" applyFont="1" applyBorder="1" applyAlignment="1">
      <alignment horizontal="left" vertical="center"/>
    </xf>
    <xf numFmtId="179" fontId="14" fillId="0" borderId="1" xfId="0" applyNumberFormat="1" applyFont="1" applyBorder="1" applyAlignment="1" applyProtection="1">
      <alignment horizontal="left" vertical="center"/>
      <protection locked="0"/>
    </xf>
    <xf numFmtId="0" fontId="18" fillId="0" borderId="0" xfId="0" applyFont="1" applyAlignment="1">
      <alignment vertical="center"/>
    </xf>
    <xf numFmtId="0" fontId="14" fillId="9" borderId="0" xfId="0" applyFont="1" applyFill="1" applyAlignment="1">
      <alignment horizontal="left" vertical="center"/>
    </xf>
    <xf numFmtId="0" fontId="14" fillId="5" borderId="1" xfId="0" applyFont="1" applyFill="1" applyBorder="1" applyAlignment="1">
      <alignment vertical="center"/>
    </xf>
    <xf numFmtId="49" fontId="14" fillId="8" borderId="1" xfId="0" applyNumberFormat="1" applyFont="1" applyFill="1" applyBorder="1" applyAlignment="1" applyProtection="1">
      <alignment horizontal="left" vertical="center"/>
      <protection locked="0"/>
    </xf>
    <xf numFmtId="0" fontId="14" fillId="9" borderId="15" xfId="0" applyFont="1" applyFill="1" applyBorder="1" applyAlignment="1">
      <alignment vertical="center"/>
    </xf>
    <xf numFmtId="0" fontId="14" fillId="9" borderId="16" xfId="0" applyFont="1" applyFill="1" applyBorder="1" applyAlignment="1">
      <alignment vertical="center"/>
    </xf>
    <xf numFmtId="0" fontId="14" fillId="0" borderId="0" xfId="0" applyFont="1"/>
    <xf numFmtId="0" fontId="14" fillId="0" borderId="54" xfId="0" applyFont="1" applyBorder="1"/>
    <xf numFmtId="0" fontId="14" fillId="4" borderId="13" xfId="0" applyFont="1" applyFill="1" applyBorder="1"/>
    <xf numFmtId="0" fontId="14" fillId="4" borderId="13" xfId="0" applyFont="1" applyFill="1" applyBorder="1" applyAlignment="1">
      <alignment horizontal="center"/>
    </xf>
    <xf numFmtId="0" fontId="14" fillId="0" borderId="1" xfId="0" applyFont="1" applyBorder="1"/>
    <xf numFmtId="0" fontId="14" fillId="0" borderId="1" xfId="0" applyFont="1" applyBorder="1" applyAlignment="1">
      <alignment horizontal="center"/>
    </xf>
    <xf numFmtId="0" fontId="14" fillId="4" borderId="1" xfId="0" applyFont="1" applyFill="1" applyBorder="1"/>
    <xf numFmtId="0" fontId="14" fillId="4" borderId="1" xfId="0" applyFont="1" applyFill="1" applyBorder="1" applyAlignment="1">
      <alignment horizontal="center"/>
    </xf>
    <xf numFmtId="0" fontId="19" fillId="0" borderId="0" xfId="0" applyFont="1"/>
    <xf numFmtId="0" fontId="22" fillId="0" borderId="0" xfId="0" applyFont="1"/>
    <xf numFmtId="176" fontId="22" fillId="0" borderId="0" xfId="0" applyNumberFormat="1" applyFont="1"/>
    <xf numFmtId="0" fontId="22" fillId="0" borderId="0" xfId="0" applyFont="1" applyAlignment="1">
      <alignment horizontal="center" vertical="center" wrapText="1"/>
    </xf>
    <xf numFmtId="0" fontId="22" fillId="0" borderId="0" xfId="0" applyFont="1" applyAlignment="1">
      <alignment horizontal="center"/>
    </xf>
    <xf numFmtId="0" fontId="22" fillId="0" borderId="0" xfId="0" applyFont="1" applyAlignment="1">
      <alignment vertical="center"/>
    </xf>
    <xf numFmtId="180" fontId="14" fillId="0" borderId="0" xfId="0" applyNumberFormat="1" applyFont="1" applyAlignment="1">
      <alignment vertical="center"/>
    </xf>
    <xf numFmtId="0" fontId="22" fillId="0" borderId="0" xfId="0" applyFont="1" applyAlignment="1">
      <alignment wrapText="1"/>
    </xf>
    <xf numFmtId="0" fontId="23" fillId="0" borderId="0" xfId="0" applyFont="1" applyAlignment="1">
      <alignment horizontal="right" vertical="center"/>
    </xf>
    <xf numFmtId="0" fontId="22" fillId="0" borderId="0" xfId="0" applyFont="1" applyAlignment="1">
      <alignment vertical="top"/>
    </xf>
    <xf numFmtId="0" fontId="14" fillId="0" borderId="0" xfId="0" applyFont="1" applyAlignment="1">
      <alignment vertical="top"/>
    </xf>
    <xf numFmtId="0" fontId="26" fillId="0" borderId="0" xfId="0" applyFont="1" applyAlignment="1">
      <alignment vertical="center"/>
    </xf>
    <xf numFmtId="0" fontId="21" fillId="0" borderId="0" xfId="0" applyFont="1" applyAlignment="1">
      <alignment vertical="center"/>
    </xf>
    <xf numFmtId="0" fontId="22" fillId="0" borderId="0" xfId="0" applyFont="1" applyAlignment="1">
      <alignment horizontal="center" vertical="center"/>
    </xf>
    <xf numFmtId="0" fontId="27" fillId="0" borderId="0" xfId="0" applyFont="1" applyAlignment="1">
      <alignment vertical="center"/>
    </xf>
    <xf numFmtId="0" fontId="22" fillId="2" borderId="24" xfId="0" applyFont="1" applyFill="1" applyBorder="1" applyAlignment="1">
      <alignment horizontal="center" vertical="center"/>
    </xf>
    <xf numFmtId="0" fontId="22" fillId="2" borderId="0" xfId="0" applyFont="1" applyFill="1" applyAlignment="1">
      <alignment horizontal="center" vertical="center"/>
    </xf>
    <xf numFmtId="0" fontId="22" fillId="0" borderId="10" xfId="0" applyFont="1" applyBorder="1" applyAlignment="1">
      <alignment vertical="center"/>
    </xf>
    <xf numFmtId="0" fontId="22" fillId="0" borderId="12" xfId="0" applyFont="1" applyBorder="1" applyAlignment="1">
      <alignment vertical="center"/>
    </xf>
    <xf numFmtId="0" fontId="22" fillId="0" borderId="11" xfId="0" applyFont="1" applyBorder="1" applyAlignment="1">
      <alignment vertical="center"/>
    </xf>
    <xf numFmtId="0" fontId="22" fillId="0" borderId="24" xfId="0" applyFont="1" applyBorder="1" applyAlignment="1">
      <alignment vertical="top"/>
    </xf>
    <xf numFmtId="0" fontId="22" fillId="0" borderId="16" xfId="0" applyFont="1" applyBorder="1" applyAlignment="1">
      <alignment vertical="top"/>
    </xf>
    <xf numFmtId="0" fontId="22" fillId="0" borderId="28" xfId="0" applyFont="1" applyBorder="1" applyAlignment="1">
      <alignment vertical="top"/>
    </xf>
    <xf numFmtId="0" fontId="22" fillId="0" borderId="14" xfId="0" applyFont="1" applyBorder="1" applyAlignment="1">
      <alignment vertical="top"/>
    </xf>
    <xf numFmtId="0" fontId="28" fillId="0" borderId="0" xfId="0" applyFont="1" applyAlignment="1">
      <alignment vertical="center"/>
    </xf>
    <xf numFmtId="0" fontId="29" fillId="10" borderId="0" xfId="0" applyFont="1" applyFill="1" applyAlignment="1">
      <alignment vertical="center"/>
    </xf>
    <xf numFmtId="0" fontId="29" fillId="10" borderId="0" xfId="0" applyFont="1" applyFill="1" applyAlignment="1">
      <alignment horizontal="justify" vertical="center"/>
    </xf>
    <xf numFmtId="0" fontId="29" fillId="0" borderId="0" xfId="0" applyFont="1" applyAlignment="1">
      <alignment vertical="center"/>
    </xf>
    <xf numFmtId="0" fontId="29" fillId="10" borderId="0" xfId="0" applyFont="1" applyFill="1" applyAlignment="1">
      <alignment horizontal="right" vertical="center"/>
    </xf>
    <xf numFmtId="0" fontId="29" fillId="10" borderId="0" xfId="0" applyFont="1" applyFill="1" applyAlignment="1">
      <alignment horizontal="center" vertical="center" shrinkToFit="1"/>
    </xf>
    <xf numFmtId="0" fontId="29" fillId="10" borderId="0" xfId="0" applyFont="1" applyFill="1" applyAlignment="1">
      <alignment horizontal="center" vertical="center"/>
    </xf>
    <xf numFmtId="0" fontId="29" fillId="2" borderId="1" xfId="0" applyFont="1" applyFill="1" applyBorder="1" applyAlignment="1">
      <alignment horizontal="center" vertical="center" wrapText="1"/>
    </xf>
    <xf numFmtId="38" fontId="29" fillId="10" borderId="0" xfId="0" applyNumberFormat="1" applyFont="1" applyFill="1" applyAlignment="1">
      <alignment horizontal="right" vertical="center"/>
    </xf>
    <xf numFmtId="0" fontId="29" fillId="10" borderId="0" xfId="0" applyFont="1" applyFill="1" applyAlignment="1">
      <alignment vertical="top" wrapText="1"/>
    </xf>
    <xf numFmtId="0" fontId="29" fillId="0" borderId="0" xfId="0" applyFont="1" applyAlignment="1">
      <alignment vertical="top" wrapText="1"/>
    </xf>
    <xf numFmtId="0" fontId="29" fillId="2" borderId="10" xfId="0" applyFont="1" applyFill="1" applyBorder="1" applyAlignment="1">
      <alignment horizontal="center" vertical="center" wrapText="1"/>
    </xf>
    <xf numFmtId="0" fontId="29" fillId="10" borderId="18" xfId="0" applyFont="1" applyFill="1" applyBorder="1" applyAlignment="1">
      <alignment horizontal="left" vertical="center" shrinkToFit="1"/>
    </xf>
    <xf numFmtId="0" fontId="29" fillId="10" borderId="19" xfId="0" applyFont="1" applyFill="1" applyBorder="1" applyAlignment="1">
      <alignment horizontal="left" vertical="center" wrapText="1"/>
    </xf>
    <xf numFmtId="38" fontId="29" fillId="10" borderId="19" xfId="3" applyFont="1" applyFill="1" applyBorder="1" applyAlignment="1">
      <alignment horizontal="right" vertical="center"/>
    </xf>
    <xf numFmtId="0" fontId="29" fillId="10" borderId="50" xfId="0" applyFont="1" applyFill="1" applyBorder="1" applyAlignment="1">
      <alignment horizontal="left" vertical="center" shrinkToFit="1"/>
    </xf>
    <xf numFmtId="0" fontId="29" fillId="10" borderId="13" xfId="0" applyFont="1" applyFill="1" applyBorder="1" applyAlignment="1">
      <alignment horizontal="left" vertical="center" wrapText="1"/>
    </xf>
    <xf numFmtId="38" fontId="29" fillId="10" borderId="13" xfId="3" applyFont="1" applyFill="1" applyBorder="1" applyAlignment="1">
      <alignment horizontal="right" vertical="center"/>
    </xf>
    <xf numFmtId="0" fontId="29" fillId="10" borderId="53" xfId="0" applyFont="1" applyFill="1" applyBorder="1" applyAlignment="1">
      <alignment horizontal="left" vertical="center" shrinkToFit="1"/>
    </xf>
    <xf numFmtId="0" fontId="29" fillId="10" borderId="54" xfId="0" applyFont="1" applyFill="1" applyBorder="1" applyAlignment="1">
      <alignment horizontal="left" vertical="center" shrinkToFit="1"/>
    </xf>
    <xf numFmtId="38" fontId="29" fillId="10" borderId="54" xfId="3" applyFont="1" applyFill="1" applyBorder="1" applyAlignment="1">
      <alignment horizontal="right" vertical="center"/>
    </xf>
    <xf numFmtId="38" fontId="29" fillId="12" borderId="44" xfId="3" applyFont="1" applyFill="1" applyBorder="1" applyAlignment="1">
      <alignment horizontal="right" vertical="center"/>
    </xf>
    <xf numFmtId="38" fontId="29" fillId="12" borderId="60" xfId="3" applyFont="1" applyFill="1" applyBorder="1" applyAlignment="1">
      <alignment horizontal="right" vertical="center"/>
    </xf>
    <xf numFmtId="0" fontId="29" fillId="10" borderId="0" xfId="0" applyFont="1" applyFill="1" applyAlignment="1">
      <alignment horizontal="center" vertical="center" wrapText="1"/>
    </xf>
    <xf numFmtId="38" fontId="29" fillId="10" borderId="0" xfId="3" applyFont="1" applyFill="1" applyBorder="1" applyAlignment="1">
      <alignment horizontal="right" vertical="center"/>
    </xf>
    <xf numFmtId="38" fontId="29" fillId="10" borderId="0" xfId="3" applyFont="1" applyFill="1" applyBorder="1" applyAlignment="1">
      <alignment horizontal="center" vertical="center"/>
    </xf>
    <xf numFmtId="38" fontId="29" fillId="0" borderId="0" xfId="3" applyFont="1" applyFill="1" applyBorder="1" applyAlignment="1">
      <alignment horizontal="right" vertical="center"/>
    </xf>
    <xf numFmtId="178" fontId="29" fillId="10" borderId="0" xfId="3" applyNumberFormat="1" applyFont="1" applyFill="1" applyBorder="1" applyAlignment="1">
      <alignment horizontal="right" vertical="center"/>
    </xf>
    <xf numFmtId="0" fontId="32" fillId="0" borderId="0" xfId="0" applyFont="1" applyAlignment="1">
      <alignment horizontal="right" vertical="center"/>
    </xf>
    <xf numFmtId="0" fontId="31" fillId="0" borderId="0" xfId="0" applyFont="1" applyAlignment="1">
      <alignment horizontal="left"/>
    </xf>
    <xf numFmtId="0" fontId="31" fillId="0" borderId="0" xfId="0" applyFont="1" applyAlignment="1">
      <alignment horizontal="center"/>
    </xf>
    <xf numFmtId="0" fontId="31" fillId="0" borderId="0" xfId="0" applyFont="1"/>
    <xf numFmtId="0" fontId="22" fillId="0" borderId="0" xfId="0" applyFont="1" applyAlignment="1">
      <alignment horizontal="left"/>
    </xf>
    <xf numFmtId="0" fontId="22" fillId="0" borderId="1" xfId="0" applyFont="1" applyBorder="1" applyAlignment="1">
      <alignment horizontal="center"/>
    </xf>
    <xf numFmtId="177" fontId="31" fillId="0" borderId="0" xfId="0" applyNumberFormat="1" applyFont="1" applyAlignment="1">
      <alignment horizontal="center"/>
    </xf>
    <xf numFmtId="0" fontId="22" fillId="13" borderId="1" xfId="0" applyFont="1" applyFill="1" applyBorder="1" applyAlignment="1">
      <alignment horizontal="center"/>
    </xf>
    <xf numFmtId="14" fontId="22" fillId="13" borderId="1" xfId="0" applyNumberFormat="1" applyFont="1" applyFill="1" applyBorder="1" applyAlignment="1">
      <alignment horizontal="center"/>
    </xf>
    <xf numFmtId="179" fontId="22" fillId="13" borderId="1" xfId="0" applyNumberFormat="1" applyFont="1" applyFill="1" applyBorder="1" applyAlignment="1">
      <alignment horizontal="center" shrinkToFit="1"/>
    </xf>
    <xf numFmtId="0" fontId="22" fillId="13" borderId="1" xfId="0" applyFont="1" applyFill="1" applyBorder="1"/>
    <xf numFmtId="179" fontId="22" fillId="0" borderId="1" xfId="0" applyNumberFormat="1" applyFont="1" applyBorder="1" applyAlignment="1">
      <alignment horizontal="center" shrinkToFit="1"/>
    </xf>
    <xf numFmtId="14" fontId="22" fillId="5" borderId="1" xfId="0" applyNumberFormat="1" applyFont="1" applyFill="1" applyBorder="1" applyAlignment="1">
      <alignment horizontal="center"/>
    </xf>
    <xf numFmtId="0" fontId="25" fillId="0" borderId="0" xfId="0" applyFont="1" applyAlignment="1">
      <alignment vertical="center" wrapText="1"/>
    </xf>
    <xf numFmtId="0" fontId="25" fillId="0" borderId="0" xfId="0" applyFont="1" applyAlignment="1">
      <alignment vertical="top" wrapText="1"/>
    </xf>
    <xf numFmtId="0" fontId="33" fillId="0" borderId="0" xfId="0" applyFont="1" applyAlignment="1">
      <alignment vertical="center"/>
    </xf>
    <xf numFmtId="0" fontId="34" fillId="0" borderId="0" xfId="0" applyFont="1" applyAlignment="1">
      <alignment vertical="center"/>
    </xf>
    <xf numFmtId="0" fontId="14" fillId="0" borderId="26" xfId="0" applyFont="1" applyBorder="1" applyAlignment="1">
      <alignment vertical="center" shrinkToFit="1"/>
    </xf>
    <xf numFmtId="0" fontId="14" fillId="2" borderId="15" xfId="0" applyFont="1" applyFill="1" applyBorder="1" applyAlignment="1">
      <alignment vertical="center"/>
    </xf>
    <xf numFmtId="0" fontId="14" fillId="2" borderId="16" xfId="0" applyFont="1" applyFill="1" applyBorder="1" applyAlignment="1">
      <alignment vertical="center"/>
    </xf>
    <xf numFmtId="0" fontId="14" fillId="2" borderId="14" xfId="0" applyFont="1" applyFill="1" applyBorder="1" applyAlignment="1">
      <alignment vertical="center"/>
    </xf>
    <xf numFmtId="0" fontId="14" fillId="2" borderId="28" xfId="0" applyFont="1" applyFill="1" applyBorder="1" applyAlignment="1">
      <alignment vertical="center"/>
    </xf>
    <xf numFmtId="0" fontId="14" fillId="0" borderId="0" xfId="0" applyFont="1" applyAlignment="1">
      <alignment horizontal="right"/>
    </xf>
    <xf numFmtId="0" fontId="14" fillId="4" borderId="1" xfId="0" applyFont="1" applyFill="1" applyBorder="1" applyAlignment="1">
      <alignment horizontal="center" vertical="center"/>
    </xf>
    <xf numFmtId="0" fontId="14" fillId="0" borderId="1" xfId="0" applyFont="1" applyBorder="1" applyAlignment="1" applyProtection="1">
      <alignment vertical="center" shrinkToFit="1"/>
      <protection locked="0"/>
    </xf>
    <xf numFmtId="0" fontId="14" fillId="0" borderId="1" xfId="0" applyFont="1" applyBorder="1" applyAlignment="1" applyProtection="1">
      <alignment horizontal="center" vertical="center"/>
      <protection locked="0"/>
    </xf>
    <xf numFmtId="38" fontId="14" fillId="0" borderId="1" xfId="4" applyFont="1" applyBorder="1" applyAlignment="1" applyProtection="1">
      <alignment vertical="center"/>
      <protection locked="0"/>
    </xf>
    <xf numFmtId="38" fontId="14" fillId="5" borderId="1" xfId="4" applyFont="1" applyFill="1" applyBorder="1" applyAlignment="1" applyProtection="1">
      <alignment vertical="center"/>
    </xf>
    <xf numFmtId="176" fontId="14" fillId="0" borderId="1" xfId="0" applyNumberFormat="1" applyFont="1" applyBorder="1" applyAlignment="1" applyProtection="1">
      <alignment horizontal="center" vertical="center"/>
      <protection locked="0"/>
    </xf>
    <xf numFmtId="3" fontId="14" fillId="0" borderId="1" xfId="0" applyNumberFormat="1" applyFont="1" applyBorder="1" applyAlignment="1" applyProtection="1">
      <alignment horizontal="center" vertical="center"/>
      <protection locked="0"/>
    </xf>
    <xf numFmtId="3" fontId="38" fillId="0" borderId="1" xfId="0" applyNumberFormat="1" applyFont="1" applyBorder="1" applyAlignment="1" applyProtection="1">
      <alignment vertical="center" wrapText="1"/>
      <protection locked="0"/>
    </xf>
    <xf numFmtId="0" fontId="14" fillId="4" borderId="10" xfId="0" applyFont="1" applyFill="1" applyBorder="1" applyAlignment="1">
      <alignment horizontal="center" vertical="center"/>
    </xf>
    <xf numFmtId="0" fontId="14" fillId="4" borderId="12" xfId="0" applyFont="1" applyFill="1" applyBorder="1" applyAlignment="1">
      <alignment horizontal="center" vertical="center"/>
    </xf>
    <xf numFmtId="38" fontId="14" fillId="4" borderId="12" xfId="4" applyFont="1" applyFill="1" applyBorder="1" applyAlignment="1">
      <alignment vertical="center"/>
    </xf>
    <xf numFmtId="176" fontId="14" fillId="4" borderId="12" xfId="0" applyNumberFormat="1" applyFont="1" applyFill="1" applyBorder="1" applyAlignment="1">
      <alignment horizontal="center" vertical="center"/>
    </xf>
    <xf numFmtId="3" fontId="14" fillId="4" borderId="11" xfId="0" applyNumberFormat="1" applyFont="1" applyFill="1" applyBorder="1" applyAlignment="1">
      <alignment horizontal="center" vertical="center"/>
    </xf>
    <xf numFmtId="3" fontId="14" fillId="4" borderId="11" xfId="0" applyNumberFormat="1" applyFont="1" applyFill="1" applyBorder="1" applyAlignment="1">
      <alignment vertical="center" wrapText="1"/>
    </xf>
    <xf numFmtId="0" fontId="39" fillId="0" borderId="0" xfId="0" applyFont="1" applyAlignment="1">
      <alignment horizontal="right" vertical="center"/>
    </xf>
    <xf numFmtId="0" fontId="14" fillId="2" borderId="1" xfId="0" applyFont="1" applyFill="1" applyBorder="1" applyAlignment="1">
      <alignment horizontal="center" vertical="center" wrapText="1"/>
    </xf>
    <xf numFmtId="0" fontId="14" fillId="4" borderId="12" xfId="0" applyFont="1" applyFill="1" applyBorder="1" applyAlignment="1">
      <alignment vertical="center"/>
    </xf>
    <xf numFmtId="38" fontId="14" fillId="3" borderId="1" xfId="0" applyNumberFormat="1" applyFont="1" applyFill="1" applyBorder="1" applyAlignment="1">
      <alignment vertical="center" shrinkToFit="1"/>
    </xf>
    <xf numFmtId="0" fontId="14" fillId="2" borderId="75" xfId="0" applyFont="1" applyFill="1" applyBorder="1" applyAlignment="1">
      <alignment vertical="center"/>
    </xf>
    <xf numFmtId="38" fontId="14" fillId="2" borderId="1" xfId="0" applyNumberFormat="1" applyFont="1" applyFill="1" applyBorder="1" applyAlignment="1">
      <alignment horizontal="center" vertical="center" shrinkToFit="1"/>
    </xf>
    <xf numFmtId="38" fontId="14" fillId="0" borderId="0" xfId="0" applyNumberFormat="1" applyFont="1" applyAlignment="1">
      <alignment vertical="center" shrinkToFit="1"/>
    </xf>
    <xf numFmtId="0" fontId="21" fillId="0" borderId="0" xfId="0" applyFont="1"/>
    <xf numFmtId="0" fontId="22" fillId="0" borderId="0" xfId="0" applyFont="1" applyAlignment="1">
      <alignment vertical="center" shrinkToFit="1"/>
    </xf>
    <xf numFmtId="0" fontId="22" fillId="0" borderId="0" xfId="0" applyFont="1" applyAlignment="1">
      <alignment horizontal="left" vertical="center" wrapText="1"/>
    </xf>
    <xf numFmtId="0" fontId="14" fillId="0" borderId="0" xfId="0" applyFont="1" applyAlignment="1">
      <alignment horizontal="left"/>
    </xf>
    <xf numFmtId="0" fontId="14" fillId="0" borderId="0" xfId="0" applyFont="1" applyAlignment="1">
      <alignment horizontal="center"/>
    </xf>
    <xf numFmtId="0" fontId="14" fillId="0" borderId="0" xfId="0" applyFont="1" applyAlignment="1">
      <alignment horizontal="center" vertical="center"/>
    </xf>
    <xf numFmtId="0" fontId="29" fillId="0" borderId="0" xfId="0" applyFont="1"/>
    <xf numFmtId="0" fontId="22" fillId="0" borderId="0" xfId="0" applyFont="1" applyAlignment="1">
      <alignment horizontal="left" vertical="top"/>
    </xf>
    <xf numFmtId="0" fontId="22" fillId="0" borderId="1" xfId="0" applyFont="1" applyBorder="1" applyAlignment="1">
      <alignment horizontal="center" vertical="center"/>
    </xf>
    <xf numFmtId="0" fontId="22" fillId="0" borderId="14" xfId="0" applyFont="1" applyBorder="1" applyAlignment="1">
      <alignment vertical="center"/>
    </xf>
    <xf numFmtId="0" fontId="14" fillId="10" borderId="1" xfId="0" applyFont="1" applyFill="1" applyBorder="1"/>
    <xf numFmtId="0" fontId="14" fillId="10" borderId="1" xfId="0" applyFont="1" applyFill="1" applyBorder="1" applyAlignment="1">
      <alignment horizontal="center"/>
    </xf>
    <xf numFmtId="0" fontId="41" fillId="0" borderId="0" xfId="0" applyFont="1" applyAlignment="1">
      <alignment horizontal="right" vertical="center"/>
    </xf>
    <xf numFmtId="0" fontId="19" fillId="0" borderId="0" xfId="0" applyFont="1" applyAlignment="1">
      <alignment vertical="center"/>
    </xf>
    <xf numFmtId="0" fontId="14" fillId="0" borderId="14" xfId="0" applyFont="1" applyBorder="1" applyAlignment="1">
      <alignment horizontal="center" vertical="center"/>
    </xf>
    <xf numFmtId="0" fontId="14" fillId="2" borderId="11" xfId="0" applyFont="1" applyFill="1" applyBorder="1" applyAlignment="1">
      <alignment horizontal="center" vertical="center"/>
    </xf>
    <xf numFmtId="0" fontId="37" fillId="2" borderId="1" xfId="0" applyFont="1" applyFill="1" applyBorder="1" applyAlignment="1">
      <alignment horizontal="center" vertical="center"/>
    </xf>
    <xf numFmtId="0" fontId="37" fillId="0" borderId="0" xfId="0" applyFont="1"/>
    <xf numFmtId="0" fontId="37" fillId="0" borderId="0" xfId="0" applyFont="1" applyAlignment="1">
      <alignment vertical="center"/>
    </xf>
    <xf numFmtId="0" fontId="30" fillId="0" borderId="0" xfId="0" applyFont="1" applyAlignment="1">
      <alignment vertical="center"/>
    </xf>
    <xf numFmtId="0" fontId="18" fillId="10" borderId="0" xfId="0" applyFont="1" applyFill="1" applyAlignment="1">
      <alignment vertical="center"/>
    </xf>
    <xf numFmtId="0" fontId="46" fillId="10" borderId="0" xfId="0" applyFont="1" applyFill="1" applyAlignment="1">
      <alignment horizontal="justify" vertical="center"/>
    </xf>
    <xf numFmtId="0" fontId="47" fillId="10" borderId="0" xfId="0" applyFont="1" applyFill="1" applyAlignment="1">
      <alignment vertical="center"/>
    </xf>
    <xf numFmtId="0" fontId="47" fillId="0" borderId="0" xfId="0" applyFont="1" applyAlignment="1">
      <alignment vertical="center"/>
    </xf>
    <xf numFmtId="0" fontId="46" fillId="10" borderId="0" xfId="0" applyFont="1" applyFill="1" applyAlignment="1">
      <alignment vertical="center"/>
    </xf>
    <xf numFmtId="0" fontId="46" fillId="10" borderId="0" xfId="0" applyFont="1" applyFill="1" applyAlignment="1">
      <alignment horizontal="right" vertical="center"/>
    </xf>
    <xf numFmtId="0" fontId="46" fillId="10" borderId="0" xfId="0" applyFont="1" applyFill="1" applyAlignment="1">
      <alignment horizontal="center" vertical="center" shrinkToFit="1"/>
    </xf>
    <xf numFmtId="0" fontId="18" fillId="10" borderId="0" xfId="0" applyFont="1" applyFill="1" applyAlignment="1">
      <alignment horizontal="center" vertical="center"/>
    </xf>
    <xf numFmtId="38" fontId="18" fillId="10" borderId="0" xfId="0" applyNumberFormat="1" applyFont="1" applyFill="1" applyAlignment="1">
      <alignment horizontal="right" vertical="center"/>
    </xf>
    <xf numFmtId="0" fontId="18" fillId="10" borderId="0" xfId="0" applyFont="1" applyFill="1" applyAlignment="1">
      <alignment vertical="top" wrapText="1"/>
    </xf>
    <xf numFmtId="0" fontId="18" fillId="0" borderId="0" xfId="0" applyFont="1" applyAlignment="1">
      <alignment vertical="top" wrapText="1"/>
    </xf>
    <xf numFmtId="0" fontId="18" fillId="2" borderId="1"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46" fillId="10" borderId="18" xfId="0" applyFont="1" applyFill="1" applyBorder="1" applyAlignment="1">
      <alignment horizontal="left" vertical="center" shrinkToFit="1"/>
    </xf>
    <xf numFmtId="0" fontId="46" fillId="10" borderId="19" xfId="0" applyFont="1" applyFill="1" applyBorder="1" applyAlignment="1">
      <alignment horizontal="left" vertical="center" wrapText="1"/>
    </xf>
    <xf numFmtId="38" fontId="18" fillId="10" borderId="19" xfId="3" applyFont="1" applyFill="1" applyBorder="1" applyAlignment="1">
      <alignment horizontal="right" vertical="center"/>
    </xf>
    <xf numFmtId="0" fontId="46" fillId="10" borderId="50" xfId="0" applyFont="1" applyFill="1" applyBorder="1" applyAlignment="1">
      <alignment horizontal="left" vertical="center" shrinkToFit="1"/>
    </xf>
    <xf numFmtId="0" fontId="46" fillId="10" borderId="13" xfId="0" applyFont="1" applyFill="1" applyBorder="1" applyAlignment="1">
      <alignment horizontal="left" vertical="center" wrapText="1"/>
    </xf>
    <xf numFmtId="38" fontId="18" fillId="10" borderId="13" xfId="3" applyFont="1" applyFill="1" applyBorder="1" applyAlignment="1">
      <alignment horizontal="right" vertical="center"/>
    </xf>
    <xf numFmtId="0" fontId="46" fillId="10" borderId="53" xfId="0" applyFont="1" applyFill="1" applyBorder="1" applyAlignment="1">
      <alignment horizontal="left" vertical="center" shrinkToFit="1"/>
    </xf>
    <xf numFmtId="0" fontId="46" fillId="10" borderId="54" xfId="0" applyFont="1" applyFill="1" applyBorder="1" applyAlignment="1">
      <alignment horizontal="left" vertical="center" shrinkToFit="1"/>
    </xf>
    <xf numFmtId="38" fontId="18" fillId="10" borderId="54" xfId="3" applyFont="1" applyFill="1" applyBorder="1" applyAlignment="1">
      <alignment horizontal="right" vertical="center"/>
    </xf>
    <xf numFmtId="38" fontId="18" fillId="12" borderId="44" xfId="3" applyFont="1" applyFill="1" applyBorder="1" applyAlignment="1">
      <alignment horizontal="right" vertical="center"/>
    </xf>
    <xf numFmtId="38" fontId="18" fillId="12" borderId="60" xfId="3" applyFont="1" applyFill="1" applyBorder="1" applyAlignment="1">
      <alignment horizontal="right" vertical="center"/>
    </xf>
    <xf numFmtId="0" fontId="18" fillId="10" borderId="0" xfId="0" applyFont="1" applyFill="1" applyAlignment="1">
      <alignment horizontal="center" vertical="center" wrapText="1"/>
    </xf>
    <xf numFmtId="38" fontId="18" fillId="10" borderId="0" xfId="3" applyFont="1" applyFill="1" applyBorder="1" applyAlignment="1">
      <alignment horizontal="right" vertical="center"/>
    </xf>
    <xf numFmtId="38" fontId="18" fillId="10" borderId="0" xfId="3" applyFont="1" applyFill="1" applyBorder="1" applyAlignment="1">
      <alignment horizontal="center" vertical="center"/>
    </xf>
    <xf numFmtId="38" fontId="18" fillId="0" borderId="0" xfId="3" applyFont="1" applyFill="1" applyBorder="1" applyAlignment="1">
      <alignment horizontal="right" vertical="center"/>
    </xf>
    <xf numFmtId="38" fontId="48" fillId="10" borderId="0" xfId="3" applyFont="1" applyFill="1" applyBorder="1" applyAlignment="1">
      <alignment horizontal="center" vertical="center"/>
    </xf>
    <xf numFmtId="178" fontId="18" fillId="10" borderId="0" xfId="3" applyNumberFormat="1" applyFont="1" applyFill="1" applyBorder="1" applyAlignment="1">
      <alignment horizontal="right" vertical="center"/>
    </xf>
    <xf numFmtId="0" fontId="49" fillId="0" borderId="0" xfId="0" applyFont="1"/>
    <xf numFmtId="0" fontId="37" fillId="2" borderId="1" xfId="0" applyFont="1" applyFill="1" applyBorder="1" applyAlignment="1">
      <alignment horizontal="center" vertical="center" shrinkToFit="1"/>
    </xf>
    <xf numFmtId="0" fontId="50" fillId="2" borderId="1" xfId="0" applyFont="1" applyFill="1" applyBorder="1" applyAlignment="1">
      <alignment horizontal="center" vertical="center" shrinkToFit="1"/>
    </xf>
    <xf numFmtId="0" fontId="14" fillId="0" borderId="1" xfId="0" applyFont="1" applyBorder="1" applyAlignment="1">
      <alignment vertical="center" shrinkToFit="1"/>
    </xf>
    <xf numFmtId="0" fontId="38" fillId="0" borderId="1" xfId="0" applyFont="1" applyBorder="1" applyAlignment="1" applyProtection="1">
      <alignment vertical="center" wrapText="1" shrinkToFit="1"/>
      <protection locked="0"/>
    </xf>
    <xf numFmtId="0" fontId="14" fillId="3" borderId="1" xfId="0" applyFont="1" applyFill="1" applyBorder="1" applyAlignment="1">
      <alignment vertical="center" shrinkToFit="1"/>
    </xf>
    <xf numFmtId="0" fontId="37" fillId="4" borderId="12" xfId="0" applyFont="1" applyFill="1" applyBorder="1" applyAlignment="1">
      <alignment vertical="center"/>
    </xf>
    <xf numFmtId="0" fontId="14" fillId="4" borderId="11" xfId="0" applyFont="1" applyFill="1" applyBorder="1" applyAlignment="1">
      <alignment vertical="center"/>
    </xf>
    <xf numFmtId="0" fontId="49" fillId="0" borderId="0" xfId="0" applyFont="1" applyAlignment="1">
      <alignment horizontal="right"/>
    </xf>
    <xf numFmtId="176" fontId="14" fillId="0" borderId="0" xfId="0" applyNumberFormat="1" applyFont="1"/>
    <xf numFmtId="0" fontId="14" fillId="7" borderId="0" xfId="0" applyFont="1" applyFill="1" applyAlignment="1">
      <alignment vertical="center"/>
    </xf>
    <xf numFmtId="0" fontId="14" fillId="0" borderId="0" xfId="0" applyFont="1" applyAlignment="1">
      <alignment wrapText="1"/>
    </xf>
    <xf numFmtId="176" fontId="22" fillId="0" borderId="0" xfId="0" applyNumberFormat="1" applyFont="1" applyAlignment="1" applyProtection="1">
      <alignment horizontal="center" vertical="center"/>
      <protection locked="0"/>
    </xf>
    <xf numFmtId="0" fontId="22" fillId="0" borderId="0" xfId="0" applyFont="1" applyAlignment="1" applyProtection="1">
      <alignment horizontal="center" vertical="center"/>
      <protection locked="0"/>
    </xf>
    <xf numFmtId="176" fontId="22" fillId="0" borderId="0" xfId="0" applyNumberFormat="1" applyFont="1" applyAlignment="1">
      <alignment vertical="center"/>
    </xf>
    <xf numFmtId="0" fontId="22" fillId="0" borderId="0" xfId="0" applyFont="1" applyProtection="1">
      <protection locked="0"/>
    </xf>
    <xf numFmtId="0" fontId="22" fillId="7" borderId="0" xfId="0" applyFont="1" applyFill="1" applyProtection="1">
      <protection locked="0"/>
    </xf>
    <xf numFmtId="0" fontId="22" fillId="0" borderId="0" xfId="0" applyFont="1" applyAlignment="1" applyProtection="1">
      <alignment wrapText="1"/>
      <protection locked="0"/>
    </xf>
    <xf numFmtId="0" fontId="22" fillId="0" borderId="0" xfId="0" applyFont="1" applyAlignment="1" applyProtection="1">
      <alignment vertical="center"/>
      <protection locked="0"/>
    </xf>
    <xf numFmtId="0" fontId="52" fillId="0" borderId="0" xfId="0" applyFont="1"/>
    <xf numFmtId="0" fontId="30" fillId="0" borderId="0" xfId="0" applyFont="1"/>
    <xf numFmtId="0" fontId="14" fillId="0" borderId="77" xfId="0" applyFont="1" applyBorder="1"/>
    <xf numFmtId="0" fontId="14" fillId="0" borderId="77" xfId="0" applyFont="1" applyBorder="1" applyAlignment="1">
      <alignment horizontal="center"/>
    </xf>
    <xf numFmtId="0" fontId="14" fillId="0" borderId="78" xfId="0" applyFont="1" applyBorder="1"/>
    <xf numFmtId="0" fontId="14" fillId="0" borderId="79" xfId="0" applyFont="1" applyBorder="1" applyAlignment="1">
      <alignment horizontal="center"/>
    </xf>
    <xf numFmtId="0" fontId="18" fillId="10" borderId="1" xfId="0" applyFont="1" applyFill="1" applyBorder="1"/>
    <xf numFmtId="0" fontId="19" fillId="0" borderId="14" xfId="0" applyFont="1" applyBorder="1"/>
    <xf numFmtId="0" fontId="18" fillId="4" borderId="1" xfId="0" applyFont="1" applyFill="1" applyBorder="1" applyAlignment="1">
      <alignment shrinkToFit="1"/>
    </xf>
    <xf numFmtId="0" fontId="18" fillId="4" borderId="1" xfId="0" applyFont="1" applyFill="1" applyBorder="1"/>
    <xf numFmtId="0" fontId="18" fillId="10" borderId="1" xfId="0" applyFont="1" applyFill="1" applyBorder="1" applyAlignment="1">
      <alignment horizontal="center"/>
    </xf>
    <xf numFmtId="0" fontId="18" fillId="4" borderId="1" xfId="0" applyFont="1" applyFill="1" applyBorder="1" applyAlignment="1">
      <alignment horizontal="center"/>
    </xf>
    <xf numFmtId="0" fontId="53" fillId="0" borderId="0" xfId="0" applyFont="1" applyAlignment="1">
      <alignment vertical="center"/>
    </xf>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vertical="center"/>
    </xf>
    <xf numFmtId="0" fontId="57" fillId="0" borderId="0" xfId="0" applyFont="1" applyAlignment="1">
      <alignment vertical="center"/>
    </xf>
    <xf numFmtId="0" fontId="53" fillId="0" borderId="26" xfId="0" applyFont="1" applyBorder="1" applyAlignment="1">
      <alignment vertical="center" shrinkToFit="1"/>
    </xf>
    <xf numFmtId="0" fontId="54" fillId="2" borderId="15" xfId="0" applyFont="1" applyFill="1" applyBorder="1" applyAlignment="1">
      <alignment vertical="center"/>
    </xf>
    <xf numFmtId="0" fontId="54" fillId="2" borderId="16" xfId="0" applyFont="1" applyFill="1" applyBorder="1" applyAlignment="1">
      <alignment vertical="center"/>
    </xf>
    <xf numFmtId="0" fontId="54" fillId="2" borderId="14" xfId="0" applyFont="1" applyFill="1" applyBorder="1" applyAlignment="1">
      <alignment vertical="center"/>
    </xf>
    <xf numFmtId="0" fontId="54" fillId="2" borderId="28" xfId="0" applyFont="1" applyFill="1" applyBorder="1" applyAlignment="1">
      <alignment vertical="center"/>
    </xf>
    <xf numFmtId="0" fontId="37" fillId="0" borderId="24" xfId="0" applyFont="1" applyBorder="1" applyAlignment="1">
      <alignment horizontal="left"/>
    </xf>
    <xf numFmtId="0" fontId="14" fillId="0" borderId="1" xfId="0" applyFont="1" applyBorder="1" applyAlignment="1">
      <alignment shrinkToFit="1"/>
    </xf>
    <xf numFmtId="0" fontId="14" fillId="4" borderId="1" xfId="0" applyFont="1" applyFill="1" applyBorder="1" applyAlignment="1">
      <alignment shrinkToFit="1"/>
    </xf>
    <xf numFmtId="0" fontId="14" fillId="0" borderId="24" xfId="0" applyFont="1" applyBorder="1"/>
    <xf numFmtId="0" fontId="21" fillId="0" borderId="26" xfId="0" applyFont="1" applyBorder="1" applyAlignment="1">
      <alignment horizontal="center" vertical="center"/>
    </xf>
    <xf numFmtId="179" fontId="22" fillId="0" borderId="0" xfId="0" applyNumberFormat="1" applyFont="1" applyAlignment="1">
      <alignment horizontal="center"/>
    </xf>
    <xf numFmtId="0" fontId="22" fillId="0" borderId="0" xfId="0" applyFont="1" applyAlignment="1">
      <alignment horizontal="center" vertical="center" wrapText="1"/>
    </xf>
    <xf numFmtId="0" fontId="22" fillId="0" borderId="0" xfId="0" applyFont="1" applyAlignment="1">
      <alignment vertical="center" shrinkToFit="1"/>
    </xf>
    <xf numFmtId="0" fontId="22" fillId="0" borderId="0" xfId="0" applyFont="1" applyAlignment="1">
      <alignment wrapText="1"/>
    </xf>
    <xf numFmtId="0" fontId="22" fillId="0" borderId="0" xfId="0" applyFont="1" applyAlignment="1">
      <alignment vertical="center" wrapText="1"/>
    </xf>
    <xf numFmtId="0" fontId="14" fillId="0" borderId="0" xfId="0" applyFont="1" applyAlignment="1">
      <alignment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180" fontId="22" fillId="0" borderId="0" xfId="0" applyNumberFormat="1" applyFont="1" applyAlignment="1">
      <alignment horizontal="right" vertical="center"/>
    </xf>
    <xf numFmtId="0" fontId="22" fillId="0" borderId="0" xfId="0" applyFont="1" applyAlignment="1">
      <alignment horizontal="left" vertical="center" wrapText="1"/>
    </xf>
    <xf numFmtId="0" fontId="22" fillId="0" borderId="0" xfId="0" applyFont="1" applyAlignment="1">
      <alignment horizontal="center"/>
    </xf>
    <xf numFmtId="0" fontId="25" fillId="0" borderId="0" xfId="0" applyFont="1" applyAlignment="1">
      <alignment horizontal="left" vertical="top" wrapText="1"/>
    </xf>
    <xf numFmtId="0" fontId="25" fillId="0" borderId="0" xfId="0" applyFont="1" applyAlignment="1">
      <alignment horizontal="center" vertical="center"/>
    </xf>
    <xf numFmtId="0" fontId="25" fillId="0" borderId="0" xfId="0" applyFont="1" applyAlignment="1">
      <alignment horizontal="left" vertical="center" wrapText="1"/>
    </xf>
    <xf numFmtId="0" fontId="22" fillId="0" borderId="0" xfId="0" applyFont="1" applyAlignment="1">
      <alignment vertical="center"/>
    </xf>
    <xf numFmtId="0" fontId="24" fillId="0" borderId="0" xfId="0" applyFont="1" applyAlignment="1">
      <alignment horizontal="center" vertical="center"/>
    </xf>
    <xf numFmtId="0" fontId="22" fillId="0" borderId="24" xfId="0" quotePrefix="1" applyFont="1" applyBorder="1" applyAlignment="1">
      <alignment horizontal="left" vertical="center"/>
    </xf>
    <xf numFmtId="0" fontId="22" fillId="2" borderId="15" xfId="0" quotePrefix="1" applyFont="1" applyFill="1" applyBorder="1" applyAlignment="1">
      <alignment horizontal="center" vertical="center"/>
    </xf>
    <xf numFmtId="0" fontId="22" fillId="2" borderId="16" xfId="0" quotePrefix="1" applyFont="1" applyFill="1" applyBorder="1" applyAlignment="1">
      <alignment horizontal="center" vertical="center"/>
    </xf>
    <xf numFmtId="0" fontId="22" fillId="2" borderId="25" xfId="0" quotePrefix="1" applyFont="1" applyFill="1" applyBorder="1" applyAlignment="1">
      <alignment horizontal="center" vertical="center"/>
    </xf>
    <xf numFmtId="0" fontId="22" fillId="2" borderId="27" xfId="0" quotePrefix="1" applyFont="1" applyFill="1" applyBorder="1" applyAlignment="1">
      <alignment horizontal="center" vertical="center"/>
    </xf>
    <xf numFmtId="0" fontId="22" fillId="2" borderId="15" xfId="0" applyFont="1" applyFill="1" applyBorder="1" applyAlignment="1">
      <alignment horizontal="center" vertical="center"/>
    </xf>
    <xf numFmtId="0" fontId="22" fillId="2" borderId="24" xfId="0" applyFont="1" applyFill="1" applyBorder="1" applyAlignment="1">
      <alignment horizontal="center" vertical="center"/>
    </xf>
    <xf numFmtId="0" fontId="22" fillId="2" borderId="16" xfId="0" applyFont="1" applyFill="1" applyBorder="1" applyAlignment="1">
      <alignment horizontal="center" vertical="center"/>
    </xf>
    <xf numFmtId="38" fontId="22" fillId="12" borderId="15" xfId="0" applyNumberFormat="1" applyFont="1" applyFill="1" applyBorder="1" applyAlignment="1">
      <alignment horizontal="center" vertical="center"/>
    </xf>
    <xf numFmtId="38" fontId="22" fillId="12" borderId="24" xfId="0" applyNumberFormat="1" applyFont="1" applyFill="1" applyBorder="1" applyAlignment="1">
      <alignment horizontal="center" vertical="center"/>
    </xf>
    <xf numFmtId="38" fontId="22" fillId="12" borderId="16" xfId="0" applyNumberFormat="1" applyFont="1" applyFill="1" applyBorder="1" applyAlignment="1">
      <alignment horizontal="center" vertical="center"/>
    </xf>
    <xf numFmtId="38" fontId="22" fillId="12" borderId="25" xfId="0" applyNumberFormat="1" applyFont="1" applyFill="1" applyBorder="1" applyAlignment="1">
      <alignment horizontal="center" vertical="center"/>
    </xf>
    <xf numFmtId="38" fontId="22" fillId="12" borderId="26" xfId="0" applyNumberFormat="1" applyFont="1" applyFill="1" applyBorder="1" applyAlignment="1">
      <alignment horizontal="center" vertical="center"/>
    </xf>
    <xf numFmtId="38" fontId="22" fillId="12" borderId="27" xfId="0" applyNumberFormat="1" applyFont="1" applyFill="1" applyBorder="1" applyAlignment="1">
      <alignment horizontal="center" vertical="center"/>
    </xf>
    <xf numFmtId="38" fontId="22" fillId="12" borderId="1" xfId="0" applyNumberFormat="1" applyFont="1" applyFill="1" applyBorder="1" applyAlignment="1">
      <alignment horizontal="center" vertical="center"/>
    </xf>
    <xf numFmtId="0" fontId="22" fillId="12" borderId="1" xfId="0" applyFont="1" applyFill="1" applyBorder="1" applyAlignment="1">
      <alignment horizontal="center" vertical="center"/>
    </xf>
    <xf numFmtId="9" fontId="22" fillId="12" borderId="1" xfId="0" applyNumberFormat="1" applyFont="1" applyFill="1" applyBorder="1" applyAlignment="1">
      <alignment horizontal="center" vertical="center" wrapText="1"/>
    </xf>
    <xf numFmtId="0" fontId="22" fillId="2" borderId="25" xfId="0" applyFont="1" applyFill="1" applyBorder="1" applyAlignment="1">
      <alignment horizontal="center" vertical="center"/>
    </xf>
    <xf numFmtId="0" fontId="22" fillId="2" borderId="26" xfId="0" applyFont="1" applyFill="1" applyBorder="1" applyAlignment="1">
      <alignment horizontal="center" vertical="center"/>
    </xf>
    <xf numFmtId="0" fontId="22" fillId="2" borderId="27" xfId="0" applyFont="1" applyFill="1" applyBorder="1" applyAlignment="1">
      <alignment horizontal="center" vertical="center"/>
    </xf>
    <xf numFmtId="0" fontId="22" fillId="2" borderId="15" xfId="0" applyFont="1" applyFill="1" applyBorder="1" applyAlignment="1">
      <alignment horizontal="center" vertical="center" wrapText="1"/>
    </xf>
    <xf numFmtId="0" fontId="22" fillId="2" borderId="24"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22" fillId="2" borderId="1" xfId="0" applyFont="1" applyFill="1" applyBorder="1" applyAlignment="1">
      <alignment horizontal="center" vertical="center"/>
    </xf>
    <xf numFmtId="0" fontId="22" fillId="2" borderId="25" xfId="0" applyFont="1" applyFill="1" applyBorder="1" applyAlignment="1">
      <alignment horizontal="center" vertical="center" wrapText="1"/>
    </xf>
    <xf numFmtId="0" fontId="22" fillId="2" borderId="26"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22" fillId="2" borderId="10"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5" xfId="0" applyFont="1" applyFill="1" applyBorder="1" applyAlignment="1">
      <alignment horizontal="distributed" vertical="center"/>
    </xf>
    <xf numFmtId="0" fontId="22" fillId="2" borderId="24" xfId="0" applyFont="1" applyFill="1" applyBorder="1" applyAlignment="1">
      <alignment horizontal="distributed" vertical="center"/>
    </xf>
    <xf numFmtId="0" fontId="22" fillId="12" borderId="24" xfId="0" applyFont="1" applyFill="1" applyBorder="1" applyAlignment="1">
      <alignment vertical="center" shrinkToFit="1"/>
    </xf>
    <xf numFmtId="0" fontId="22" fillId="12" borderId="16" xfId="0" applyFont="1" applyFill="1" applyBorder="1" applyAlignment="1">
      <alignment vertical="center" shrinkToFit="1"/>
    </xf>
    <xf numFmtId="0" fontId="14" fillId="0" borderId="15" xfId="0" applyFont="1" applyBorder="1" applyAlignment="1">
      <alignment vertical="top" shrinkToFit="1"/>
    </xf>
    <xf numFmtId="0" fontId="14" fillId="0" borderId="24" xfId="0" applyFont="1" applyBorder="1" applyAlignment="1">
      <alignment vertical="top" shrinkToFit="1"/>
    </xf>
    <xf numFmtId="0" fontId="14" fillId="0" borderId="16" xfId="0" applyFont="1" applyBorder="1" applyAlignment="1">
      <alignment vertical="top" shrinkToFit="1"/>
    </xf>
    <xf numFmtId="0" fontId="14" fillId="0" borderId="14" xfId="0" applyFont="1" applyBorder="1" applyAlignment="1">
      <alignment vertical="top" shrinkToFit="1"/>
    </xf>
    <xf numFmtId="0" fontId="14" fillId="0" borderId="0" xfId="0" applyFont="1" applyAlignment="1">
      <alignment vertical="top" shrinkToFit="1"/>
    </xf>
    <xf numFmtId="0" fontId="14" fillId="0" borderId="28" xfId="0" applyFont="1" applyBorder="1" applyAlignment="1">
      <alignment vertical="top" shrinkToFit="1"/>
    </xf>
    <xf numFmtId="0" fontId="14" fillId="0" borderId="25" xfId="0" applyFont="1" applyBorder="1" applyAlignment="1">
      <alignment vertical="top" shrinkToFit="1"/>
    </xf>
    <xf numFmtId="0" fontId="14" fillId="0" borderId="26" xfId="0" applyFont="1" applyBorder="1" applyAlignment="1">
      <alignment vertical="top" shrinkToFit="1"/>
    </xf>
    <xf numFmtId="0" fontId="14" fillId="0" borderId="27" xfId="0" applyFont="1" applyBorder="1" applyAlignment="1">
      <alignment vertical="top" shrinkToFit="1"/>
    </xf>
    <xf numFmtId="0" fontId="22" fillId="2" borderId="14" xfId="0" applyFont="1" applyFill="1" applyBorder="1" applyAlignment="1">
      <alignment horizontal="distributed" vertical="center"/>
    </xf>
    <xf numFmtId="0" fontId="22" fillId="2" borderId="0" xfId="0" applyFont="1" applyFill="1" applyAlignment="1">
      <alignment horizontal="distributed" vertical="center"/>
    </xf>
    <xf numFmtId="182" fontId="22" fillId="12" borderId="0" xfId="0" applyNumberFormat="1" applyFont="1" applyFill="1" applyAlignment="1">
      <alignment vertical="center" shrinkToFit="1"/>
    </xf>
    <xf numFmtId="182" fontId="22" fillId="12" borderId="28" xfId="0" applyNumberFormat="1" applyFont="1" applyFill="1" applyBorder="1" applyAlignment="1">
      <alignment vertical="center" shrinkToFit="1"/>
    </xf>
    <xf numFmtId="0" fontId="22" fillId="12" borderId="26" xfId="0" applyFont="1" applyFill="1" applyBorder="1" applyAlignment="1">
      <alignment vertical="center" shrinkToFit="1"/>
    </xf>
    <xf numFmtId="0" fontId="22" fillId="12" borderId="27" xfId="0" applyFont="1" applyFill="1" applyBorder="1" applyAlignment="1">
      <alignment vertical="center" shrinkToFit="1"/>
    </xf>
    <xf numFmtId="0" fontId="22" fillId="0" borderId="14" xfId="0" applyFont="1" applyBorder="1" applyAlignment="1">
      <alignment horizontal="left" vertical="center"/>
    </xf>
    <xf numFmtId="0" fontId="22" fillId="0" borderId="0" xfId="0" applyFont="1" applyAlignment="1">
      <alignment horizontal="left" vertical="center"/>
    </xf>
    <xf numFmtId="0" fontId="14" fillId="0" borderId="0" xfId="0" applyFont="1" applyAlignment="1">
      <alignment horizontal="left" vertical="top" wrapText="1"/>
    </xf>
    <xf numFmtId="0" fontId="14" fillId="0" borderId="0" xfId="0" applyFont="1" applyAlignment="1">
      <alignment horizontal="left" vertical="top"/>
    </xf>
    <xf numFmtId="0" fontId="14" fillId="0" borderId="28" xfId="0" applyFont="1" applyBorder="1" applyAlignment="1">
      <alignment horizontal="left" vertical="top"/>
    </xf>
    <xf numFmtId="0" fontId="22" fillId="0" borderId="15" xfId="0" applyFont="1" applyBorder="1" applyAlignment="1">
      <alignment horizontal="left" vertical="center" wrapText="1"/>
    </xf>
    <xf numFmtId="0" fontId="22" fillId="0" borderId="24" xfId="0" applyFont="1" applyBorder="1" applyAlignment="1">
      <alignment horizontal="left" vertical="center" wrapText="1"/>
    </xf>
    <xf numFmtId="0" fontId="22" fillId="0" borderId="14" xfId="0" applyFont="1" applyBorder="1" applyAlignment="1">
      <alignment horizontal="left" vertical="center" wrapText="1"/>
    </xf>
    <xf numFmtId="0" fontId="22" fillId="0" borderId="0" xfId="0" applyFont="1" applyAlignment="1">
      <alignment horizontal="center" vertical="center"/>
    </xf>
    <xf numFmtId="0" fontId="22" fillId="2" borderId="1" xfId="0" applyFont="1" applyFill="1" applyBorder="1" applyAlignment="1">
      <alignment horizontal="center" vertical="center" wrapText="1"/>
    </xf>
    <xf numFmtId="0" fontId="22" fillId="0" borderId="1" xfId="0" applyFont="1" applyBorder="1" applyAlignment="1">
      <alignment horizontal="center" vertical="center" wrapText="1"/>
    </xf>
    <xf numFmtId="38" fontId="22" fillId="12" borderId="1" xfId="0" applyNumberFormat="1" applyFont="1" applyFill="1" applyBorder="1" applyAlignment="1">
      <alignment horizontal="center" vertical="center" wrapText="1"/>
    </xf>
    <xf numFmtId="0" fontId="22" fillId="12" borderId="1" xfId="0" applyFont="1" applyFill="1" applyBorder="1" applyAlignment="1">
      <alignment horizontal="center" vertical="center" wrapText="1"/>
    </xf>
    <xf numFmtId="177" fontId="22" fillId="12" borderId="0" xfId="1" applyNumberFormat="1" applyFont="1" applyFill="1" applyBorder="1" applyAlignment="1">
      <alignment horizontal="center" vertical="center"/>
    </xf>
    <xf numFmtId="0" fontId="22" fillId="2" borderId="16" xfId="0" applyFont="1" applyFill="1" applyBorder="1" applyAlignment="1">
      <alignment horizontal="distributed" vertical="center"/>
    </xf>
    <xf numFmtId="0" fontId="22" fillId="12" borderId="24" xfId="0" applyFont="1" applyFill="1" applyBorder="1" applyAlignment="1">
      <alignment horizontal="center" vertical="center"/>
    </xf>
    <xf numFmtId="0" fontId="22" fillId="12" borderId="16" xfId="0" applyFont="1" applyFill="1" applyBorder="1" applyAlignment="1">
      <alignment horizontal="center" vertical="center"/>
    </xf>
    <xf numFmtId="0" fontId="22" fillId="12" borderId="26" xfId="0" applyFont="1" applyFill="1" applyBorder="1" applyAlignment="1">
      <alignment horizontal="center" vertical="center"/>
    </xf>
    <xf numFmtId="0" fontId="22" fillId="12" borderId="27" xfId="0" applyFont="1" applyFill="1" applyBorder="1" applyAlignment="1">
      <alignment horizontal="center" vertical="center"/>
    </xf>
    <xf numFmtId="0" fontId="22" fillId="2" borderId="25" xfId="0" applyFont="1" applyFill="1" applyBorder="1" applyAlignment="1">
      <alignment horizontal="distributed" vertical="center"/>
    </xf>
    <xf numFmtId="0" fontId="22" fillId="2" borderId="26" xfId="0" applyFont="1" applyFill="1" applyBorder="1" applyAlignment="1">
      <alignment horizontal="distributed" vertical="center"/>
    </xf>
    <xf numFmtId="0" fontId="22" fillId="2" borderId="27" xfId="0" applyFont="1" applyFill="1" applyBorder="1" applyAlignment="1">
      <alignment horizontal="distributed" vertical="center"/>
    </xf>
    <xf numFmtId="0" fontId="30" fillId="10" borderId="0" xfId="0" applyFont="1" applyFill="1" applyAlignment="1">
      <alignment horizontal="center" vertical="center"/>
    </xf>
    <xf numFmtId="0" fontId="29" fillId="2" borderId="29" xfId="0" applyFont="1" applyFill="1" applyBorder="1" applyAlignment="1">
      <alignment horizontal="center" vertical="center" wrapText="1"/>
    </xf>
    <xf numFmtId="0" fontId="29" fillId="2" borderId="30" xfId="0" applyFont="1" applyFill="1" applyBorder="1" applyAlignment="1">
      <alignment horizontal="center" vertical="center" wrapText="1"/>
    </xf>
    <xf numFmtId="0" fontId="29" fillId="2" borderId="19" xfId="0" applyFont="1" applyFill="1" applyBorder="1" applyAlignment="1">
      <alignment horizontal="center" vertical="center" wrapText="1"/>
    </xf>
    <xf numFmtId="0" fontId="29" fillId="2" borderId="31" xfId="0" applyFont="1" applyFill="1" applyBorder="1" applyAlignment="1">
      <alignment horizontal="center" vertical="center" wrapText="1"/>
    </xf>
    <xf numFmtId="0" fontId="29" fillId="2" borderId="32" xfId="0" applyFont="1" applyFill="1" applyBorder="1" applyAlignment="1">
      <alignment horizontal="center" vertical="center" wrapText="1"/>
    </xf>
    <xf numFmtId="0" fontId="29" fillId="2" borderId="33" xfId="0" applyFont="1" applyFill="1" applyBorder="1" applyAlignment="1">
      <alignment horizontal="center" vertical="center" wrapText="1"/>
    </xf>
    <xf numFmtId="0" fontId="29" fillId="2" borderId="21" xfId="0" applyFont="1" applyFill="1" applyBorder="1" applyAlignment="1">
      <alignment horizontal="center" vertical="center" wrapText="1"/>
    </xf>
    <xf numFmtId="0" fontId="29" fillId="2" borderId="1" xfId="0" applyFont="1" applyFill="1" applyBorder="1" applyAlignment="1">
      <alignment horizontal="center" vertical="center" wrapText="1"/>
    </xf>
    <xf numFmtId="38" fontId="29" fillId="12" borderId="1" xfId="3" applyFont="1" applyFill="1" applyBorder="1" applyAlignment="1">
      <alignment horizontal="right" vertical="center"/>
    </xf>
    <xf numFmtId="0" fontId="29" fillId="10" borderId="10" xfId="0" applyFont="1" applyFill="1" applyBorder="1" applyAlignment="1">
      <alignment horizontal="center" vertical="center" wrapText="1"/>
    </xf>
    <xf numFmtId="0" fontId="29" fillId="10" borderId="12" xfId="0" applyFont="1" applyFill="1" applyBorder="1" applyAlignment="1">
      <alignment horizontal="center" vertical="center" wrapText="1"/>
    </xf>
    <xf numFmtId="0" fontId="29" fillId="10" borderId="34" xfId="0" applyFont="1" applyFill="1" applyBorder="1" applyAlignment="1">
      <alignment horizontal="center" vertical="center" wrapText="1"/>
    </xf>
    <xf numFmtId="0" fontId="29" fillId="10" borderId="0" xfId="0" applyFont="1" applyFill="1" applyAlignment="1">
      <alignment horizontal="left" vertical="top" wrapText="1"/>
    </xf>
    <xf numFmtId="0" fontId="29" fillId="2" borderId="42" xfId="0" applyFont="1" applyFill="1" applyBorder="1" applyAlignment="1">
      <alignment horizontal="center" vertical="center" shrinkToFit="1"/>
    </xf>
    <xf numFmtId="0" fontId="29" fillId="2" borderId="45" xfId="0" applyFont="1" applyFill="1" applyBorder="1" applyAlignment="1">
      <alignment horizontal="center" vertical="center" shrinkToFit="1"/>
    </xf>
    <xf numFmtId="0" fontId="29" fillId="2" borderId="35"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29" fillId="2" borderId="36" xfId="0" applyFont="1" applyFill="1" applyBorder="1" applyAlignment="1">
      <alignment horizontal="center" vertical="center" wrapText="1"/>
    </xf>
    <xf numFmtId="0" fontId="29" fillId="2" borderId="37" xfId="0" applyFont="1" applyFill="1" applyBorder="1" applyAlignment="1">
      <alignment horizontal="center" vertical="center" wrapText="1"/>
    </xf>
    <xf numFmtId="38" fontId="29" fillId="12" borderId="37" xfId="3" applyFont="1" applyFill="1" applyBorder="1" applyAlignment="1">
      <alignment horizontal="right" vertical="center" wrapText="1"/>
    </xf>
    <xf numFmtId="38" fontId="31" fillId="10" borderId="38" xfId="0" applyNumberFormat="1" applyFont="1" applyFill="1" applyBorder="1" applyAlignment="1">
      <alignment horizontal="center" vertical="center"/>
    </xf>
    <xf numFmtId="38" fontId="31" fillId="10" borderId="39" xfId="0" applyNumberFormat="1" applyFont="1" applyFill="1" applyBorder="1" applyAlignment="1">
      <alignment horizontal="center" vertical="center"/>
    </xf>
    <xf numFmtId="38" fontId="31" fillId="10" borderId="40" xfId="0" applyNumberFormat="1" applyFont="1" applyFill="1" applyBorder="1" applyAlignment="1">
      <alignment horizontal="center" vertical="center"/>
    </xf>
    <xf numFmtId="0" fontId="29" fillId="2" borderId="58" xfId="0" applyFont="1" applyFill="1" applyBorder="1" applyAlignment="1">
      <alignment horizontal="center" vertical="center" wrapText="1"/>
    </xf>
    <xf numFmtId="0" fontId="29" fillId="2" borderId="59" xfId="0" applyFont="1" applyFill="1" applyBorder="1" applyAlignment="1">
      <alignment horizontal="center" vertical="center" wrapText="1"/>
    </xf>
    <xf numFmtId="38" fontId="29" fillId="2" borderId="61" xfId="3" applyFont="1" applyFill="1" applyBorder="1" applyAlignment="1">
      <alignment horizontal="center" vertical="center"/>
    </xf>
    <xf numFmtId="38" fontId="29" fillId="2" borderId="62" xfId="3" applyFont="1" applyFill="1" applyBorder="1" applyAlignment="1">
      <alignment horizontal="center" vertical="center"/>
    </xf>
    <xf numFmtId="0" fontId="29" fillId="10" borderId="15" xfId="0" applyFont="1" applyFill="1" applyBorder="1" applyAlignment="1">
      <alignment horizontal="center" vertical="center"/>
    </xf>
    <xf numFmtId="0" fontId="29" fillId="10" borderId="24" xfId="0" applyFont="1" applyFill="1" applyBorder="1" applyAlignment="1">
      <alignment horizontal="center" vertical="center"/>
    </xf>
    <xf numFmtId="0" fontId="29" fillId="10" borderId="16" xfId="0" applyFont="1" applyFill="1" applyBorder="1" applyAlignment="1">
      <alignment horizontal="center" vertical="center"/>
    </xf>
    <xf numFmtId="0" fontId="29" fillId="10" borderId="14" xfId="0" applyFont="1" applyFill="1" applyBorder="1" applyAlignment="1">
      <alignment horizontal="center" vertical="center"/>
    </xf>
    <xf numFmtId="0" fontId="29" fillId="10" borderId="0" xfId="0" applyFont="1" applyFill="1" applyAlignment="1">
      <alignment horizontal="center" vertical="center"/>
    </xf>
    <xf numFmtId="0" fontId="29" fillId="10" borderId="28" xfId="0" applyFont="1" applyFill="1" applyBorder="1" applyAlignment="1">
      <alignment horizontal="center" vertical="center"/>
    </xf>
    <xf numFmtId="0" fontId="29" fillId="10" borderId="25" xfId="0" applyFont="1" applyFill="1" applyBorder="1" applyAlignment="1">
      <alignment horizontal="center" vertical="center"/>
    </xf>
    <xf numFmtId="0" fontId="29" fillId="10" borderId="26" xfId="0" applyFont="1" applyFill="1" applyBorder="1" applyAlignment="1">
      <alignment horizontal="center" vertical="center"/>
    </xf>
    <xf numFmtId="0" fontId="29" fillId="10" borderId="27" xfId="0" applyFont="1" applyFill="1" applyBorder="1" applyAlignment="1">
      <alignment horizontal="center" vertical="center"/>
    </xf>
    <xf numFmtId="0" fontId="29" fillId="2" borderId="43" xfId="0" applyFont="1" applyFill="1" applyBorder="1" applyAlignment="1">
      <alignment horizontal="center" vertical="center" wrapText="1"/>
    </xf>
    <xf numFmtId="0" fontId="29" fillId="2" borderId="42" xfId="0" applyFont="1" applyFill="1" applyBorder="1" applyAlignment="1">
      <alignment horizontal="center" vertical="center" wrapText="1"/>
    </xf>
    <xf numFmtId="0" fontId="29" fillId="2" borderId="46" xfId="0" applyFont="1" applyFill="1" applyBorder="1" applyAlignment="1">
      <alignment horizontal="center" vertical="center" wrapText="1"/>
    </xf>
    <xf numFmtId="0" fontId="29" fillId="2" borderId="47" xfId="0" applyFont="1" applyFill="1" applyBorder="1" applyAlignment="1">
      <alignment horizontal="center" vertical="center" wrapText="1"/>
    </xf>
    <xf numFmtId="0" fontId="29" fillId="10" borderId="48" xfId="0" applyFont="1" applyFill="1" applyBorder="1" applyAlignment="1">
      <alignment horizontal="center" vertical="center" wrapText="1"/>
    </xf>
    <xf numFmtId="0" fontId="29" fillId="10" borderId="51" xfId="0" applyFont="1" applyFill="1" applyBorder="1" applyAlignment="1">
      <alignment horizontal="center" vertical="center" wrapText="1"/>
    </xf>
    <xf numFmtId="0" fontId="29" fillId="10" borderId="55" xfId="0" applyFont="1" applyFill="1" applyBorder="1" applyAlignment="1">
      <alignment horizontal="center" vertical="center" wrapText="1"/>
    </xf>
    <xf numFmtId="0" fontId="29" fillId="10" borderId="49" xfId="0" applyFont="1" applyFill="1" applyBorder="1" applyAlignment="1">
      <alignment horizontal="center" vertical="center" wrapText="1"/>
    </xf>
    <xf numFmtId="0" fontId="29" fillId="10" borderId="52" xfId="0" applyFont="1" applyFill="1" applyBorder="1" applyAlignment="1">
      <alignment horizontal="center" vertical="center" wrapText="1"/>
    </xf>
    <xf numFmtId="0" fontId="29" fillId="10" borderId="56" xfId="0" applyFont="1" applyFill="1" applyBorder="1" applyAlignment="1">
      <alignment horizontal="center" vertical="center" wrapText="1"/>
    </xf>
    <xf numFmtId="0" fontId="29" fillId="10" borderId="18" xfId="0" applyFont="1" applyFill="1" applyBorder="1" applyAlignment="1">
      <alignment horizontal="center" vertical="center" wrapText="1"/>
    </xf>
    <xf numFmtId="0" fontId="29" fillId="10" borderId="20" xfId="0" applyFont="1" applyFill="1" applyBorder="1" applyAlignment="1">
      <alignment horizontal="center" vertical="center" wrapText="1"/>
    </xf>
    <xf numFmtId="0" fontId="29" fillId="10" borderId="21" xfId="0" applyFont="1" applyFill="1" applyBorder="1" applyAlignment="1">
      <alignment horizontal="center" vertical="center" wrapText="1"/>
    </xf>
    <xf numFmtId="0" fontId="29" fillId="10" borderId="22" xfId="0" applyFont="1" applyFill="1" applyBorder="1" applyAlignment="1">
      <alignment horizontal="center" vertical="center" wrapText="1"/>
    </xf>
    <xf numFmtId="0" fontId="29" fillId="10" borderId="53" xfId="0" applyFont="1" applyFill="1" applyBorder="1" applyAlignment="1">
      <alignment horizontal="center" vertical="center" wrapText="1"/>
    </xf>
    <xf numFmtId="0" fontId="29" fillId="10" borderId="57" xfId="0" applyFont="1" applyFill="1" applyBorder="1" applyAlignment="1">
      <alignment horizontal="center" vertical="center" wrapText="1"/>
    </xf>
    <xf numFmtId="0" fontId="29" fillId="2" borderId="18" xfId="0" applyFont="1" applyFill="1" applyBorder="1" applyAlignment="1">
      <alignment horizontal="center" vertical="center" wrapText="1"/>
    </xf>
    <xf numFmtId="0" fontId="29" fillId="2" borderId="41" xfId="0" applyFont="1" applyFill="1" applyBorder="1" applyAlignment="1">
      <alignment horizontal="center" vertical="center" wrapText="1"/>
    </xf>
    <xf numFmtId="0" fontId="29" fillId="2" borderId="44" xfId="0" applyFont="1" applyFill="1" applyBorder="1" applyAlignment="1">
      <alignment horizontal="center" vertical="center" wrapText="1"/>
    </xf>
    <xf numFmtId="0" fontId="22" fillId="13" borderId="1" xfId="0" applyFont="1" applyFill="1" applyBorder="1" applyAlignment="1">
      <alignment horizontal="left"/>
    </xf>
    <xf numFmtId="0" fontId="22" fillId="4" borderId="24" xfId="0" applyFont="1" applyFill="1" applyBorder="1" applyAlignment="1">
      <alignment horizontal="left"/>
    </xf>
    <xf numFmtId="0" fontId="22" fillId="0" borderId="1" xfId="0" applyFont="1" applyBorder="1" applyAlignment="1">
      <alignment horizontal="center"/>
    </xf>
    <xf numFmtId="0" fontId="22" fillId="13" borderId="17" xfId="0" applyFont="1" applyFill="1" applyBorder="1" applyAlignment="1">
      <alignment horizontal="center" vertical="center"/>
    </xf>
    <xf numFmtId="0" fontId="22" fillId="13" borderId="66" xfId="0" applyFont="1" applyFill="1" applyBorder="1" applyAlignment="1">
      <alignment horizontal="center" vertical="center"/>
    </xf>
    <xf numFmtId="0" fontId="22" fillId="13" borderId="13" xfId="0" applyFont="1" applyFill="1" applyBorder="1" applyAlignment="1">
      <alignment horizontal="center" vertical="center"/>
    </xf>
    <xf numFmtId="0" fontId="21" fillId="0" borderId="0" xfId="0" applyFont="1" applyAlignment="1">
      <alignment horizontal="center"/>
    </xf>
    <xf numFmtId="179" fontId="22" fillId="0" borderId="1" xfId="0" applyNumberFormat="1" applyFont="1" applyBorder="1" applyAlignment="1">
      <alignment horizontal="center"/>
    </xf>
    <xf numFmtId="177" fontId="22" fillId="5" borderId="1" xfId="0" applyNumberFormat="1" applyFont="1" applyFill="1" applyBorder="1" applyAlignment="1">
      <alignment horizontal="center"/>
    </xf>
    <xf numFmtId="0" fontId="22" fillId="0" borderId="0" xfId="0" applyFont="1" applyAlignment="1">
      <alignment vertical="top"/>
    </xf>
    <xf numFmtId="0" fontId="14" fillId="0" borderId="0" xfId="0" applyFont="1" applyAlignment="1">
      <alignment vertical="top"/>
    </xf>
    <xf numFmtId="0" fontId="14" fillId="14" borderId="43" xfId="0" applyFont="1" applyFill="1" applyBorder="1" applyAlignment="1">
      <alignment vertical="center" wrapText="1"/>
    </xf>
    <xf numFmtId="0" fontId="14" fillId="14" borderId="68" xfId="0" applyFont="1" applyFill="1" applyBorder="1" applyAlignment="1">
      <alignment vertical="center" wrapText="1"/>
    </xf>
    <xf numFmtId="0" fontId="14" fillId="14" borderId="69" xfId="0" applyFont="1" applyFill="1" applyBorder="1" applyAlignment="1">
      <alignment vertical="center" wrapText="1"/>
    </xf>
    <xf numFmtId="0" fontId="14" fillId="14" borderId="70" xfId="0" applyFont="1" applyFill="1" applyBorder="1" applyAlignment="1">
      <alignment vertical="center" wrapText="1"/>
    </xf>
    <xf numFmtId="0" fontId="14" fillId="14" borderId="71" xfId="0" applyFont="1" applyFill="1" applyBorder="1" applyAlignment="1">
      <alignment vertical="center" wrapText="1"/>
    </xf>
    <xf numFmtId="0" fontId="14" fillId="14" borderId="72" xfId="0" applyFont="1" applyFill="1" applyBorder="1" applyAlignment="1">
      <alignment vertical="center" wrapText="1"/>
    </xf>
    <xf numFmtId="38" fontId="36" fillId="14" borderId="73" xfId="3" applyFont="1" applyFill="1" applyBorder="1" applyAlignment="1">
      <alignment vertical="center" shrinkToFit="1"/>
    </xf>
    <xf numFmtId="38" fontId="36" fillId="14" borderId="19" xfId="3" applyFont="1" applyFill="1" applyBorder="1" applyAlignment="1">
      <alignment vertical="center" shrinkToFit="1"/>
    </xf>
    <xf numFmtId="38" fontId="36" fillId="14" borderId="74" xfId="3" applyFont="1" applyFill="1" applyBorder="1" applyAlignment="1">
      <alignment vertical="center" shrinkToFit="1"/>
    </xf>
    <xf numFmtId="38" fontId="36" fillId="14" borderId="23" xfId="3" applyFont="1" applyFill="1" applyBorder="1" applyAlignment="1">
      <alignment vertical="center" shrinkToFit="1"/>
    </xf>
    <xf numFmtId="0" fontId="14" fillId="0" borderId="26" xfId="0" applyFont="1" applyBorder="1" applyAlignment="1">
      <alignment horizontal="center" vertical="center"/>
    </xf>
    <xf numFmtId="0" fontId="35" fillId="0" borderId="26" xfId="0" applyFont="1" applyBorder="1" applyAlignment="1">
      <alignment horizontal="right" vertical="center" shrinkToFit="1"/>
    </xf>
    <xf numFmtId="0" fontId="14" fillId="2" borderId="15" xfId="0" applyFont="1" applyFill="1" applyBorder="1" applyAlignment="1">
      <alignment vertical="center"/>
    </xf>
    <xf numFmtId="0" fontId="14" fillId="2" borderId="24" xfId="0" applyFont="1" applyFill="1" applyBorder="1" applyAlignment="1">
      <alignment vertical="center"/>
    </xf>
    <xf numFmtId="0" fontId="14" fillId="2" borderId="16" xfId="0" applyFont="1" applyFill="1" applyBorder="1" applyAlignment="1">
      <alignment vertical="center"/>
    </xf>
    <xf numFmtId="0" fontId="14" fillId="2" borderId="63" xfId="0" applyFont="1" applyFill="1" applyBorder="1" applyAlignment="1">
      <alignment vertical="center"/>
    </xf>
    <xf numFmtId="0" fontId="14" fillId="2" borderId="64" xfId="0" applyFont="1" applyFill="1" applyBorder="1" applyAlignment="1">
      <alignment vertical="center"/>
    </xf>
    <xf numFmtId="0" fontId="14" fillId="2" borderId="65" xfId="0" applyFont="1" applyFill="1" applyBorder="1" applyAlignment="1">
      <alignment vertical="center"/>
    </xf>
    <xf numFmtId="0" fontId="14" fillId="2" borderId="15" xfId="0" applyFont="1" applyFill="1" applyBorder="1" applyAlignment="1">
      <alignment horizontal="center" vertical="center" shrinkToFit="1"/>
    </xf>
    <xf numFmtId="0" fontId="14" fillId="2" borderId="24" xfId="0" applyFont="1" applyFill="1" applyBorder="1" applyAlignment="1">
      <alignment horizontal="center" vertical="center" shrinkToFit="1"/>
    </xf>
    <xf numFmtId="0" fontId="14" fillId="2" borderId="16" xfId="0" applyFont="1" applyFill="1" applyBorder="1" applyAlignment="1">
      <alignment horizontal="center" vertical="center" shrinkToFit="1"/>
    </xf>
    <xf numFmtId="0" fontId="14" fillId="2" borderId="63" xfId="0" applyFont="1" applyFill="1" applyBorder="1" applyAlignment="1">
      <alignment horizontal="center" vertical="center" shrinkToFit="1"/>
    </xf>
    <xf numFmtId="0" fontId="14" fillId="2" borderId="64" xfId="0" applyFont="1" applyFill="1" applyBorder="1" applyAlignment="1">
      <alignment horizontal="center" vertical="center" shrinkToFit="1"/>
    </xf>
    <xf numFmtId="0" fontId="14" fillId="2" borderId="65" xfId="0" applyFont="1" applyFill="1" applyBorder="1" applyAlignment="1">
      <alignment horizontal="center" vertical="center" shrinkToFit="1"/>
    </xf>
    <xf numFmtId="0" fontId="14" fillId="2" borderId="66" xfId="0" applyFont="1" applyFill="1" applyBorder="1" applyAlignment="1">
      <alignment vertical="center"/>
    </xf>
    <xf numFmtId="0" fontId="14" fillId="2" borderId="13" xfId="0" applyFont="1" applyFill="1" applyBorder="1" applyAlignment="1">
      <alignment vertical="center"/>
    </xf>
    <xf numFmtId="38" fontId="36" fillId="0" borderId="66" xfId="3" applyFont="1" applyBorder="1" applyAlignment="1">
      <alignment vertical="center" shrinkToFit="1"/>
    </xf>
    <xf numFmtId="38" fontId="36" fillId="0" borderId="13" xfId="3" applyFont="1" applyBorder="1" applyAlignment="1">
      <alignment vertical="center" shrinkToFit="1"/>
    </xf>
    <xf numFmtId="38" fontId="36" fillId="0" borderId="17" xfId="3" applyFont="1" applyBorder="1" applyAlignment="1">
      <alignment vertical="center" shrinkToFit="1"/>
    </xf>
    <xf numFmtId="0" fontId="14" fillId="2" borderId="15" xfId="0" applyFont="1" applyFill="1" applyBorder="1" applyAlignment="1">
      <alignment vertical="center" wrapText="1"/>
    </xf>
    <xf numFmtId="0" fontId="14" fillId="2" borderId="24" xfId="0" applyFont="1" applyFill="1" applyBorder="1" applyAlignment="1">
      <alignment vertical="center" wrapText="1"/>
    </xf>
    <xf numFmtId="0" fontId="14" fillId="2" borderId="16" xfId="0" applyFont="1" applyFill="1" applyBorder="1" applyAlignment="1">
      <alignment vertical="center" wrapText="1"/>
    </xf>
    <xf numFmtId="0" fontId="14" fillId="2" borderId="25" xfId="0" applyFont="1" applyFill="1" applyBorder="1" applyAlignment="1">
      <alignment vertical="center" wrapText="1"/>
    </xf>
    <xf numFmtId="0" fontId="14" fillId="2" borderId="26" xfId="0" applyFont="1" applyFill="1" applyBorder="1" applyAlignment="1">
      <alignment vertical="center" wrapText="1"/>
    </xf>
    <xf numFmtId="0" fontId="14" fillId="2" borderId="27" xfId="0" applyFont="1" applyFill="1" applyBorder="1" applyAlignment="1">
      <alignment vertical="center" wrapText="1"/>
    </xf>
    <xf numFmtId="38" fontId="36" fillId="12" borderId="11" xfId="3" applyFont="1" applyFill="1" applyBorder="1" applyAlignment="1">
      <alignment vertical="center" shrinkToFit="1"/>
    </xf>
    <xf numFmtId="38" fontId="36" fillId="12" borderId="1" xfId="3" applyFont="1" applyFill="1" applyBorder="1" applyAlignment="1">
      <alignment vertical="center" shrinkToFit="1"/>
    </xf>
    <xf numFmtId="0" fontId="14" fillId="2" borderId="17" xfId="0" applyFont="1" applyFill="1" applyBorder="1" applyAlignment="1">
      <alignment vertical="center"/>
    </xf>
    <xf numFmtId="38" fontId="36" fillId="0" borderId="1" xfId="3" applyFont="1" applyBorder="1" applyAlignment="1">
      <alignment vertical="center" shrinkToFit="1"/>
    </xf>
    <xf numFmtId="38" fontId="36" fillId="12" borderId="17" xfId="3" applyFont="1" applyFill="1" applyBorder="1" applyAlignment="1">
      <alignment vertical="center" shrinkToFit="1"/>
    </xf>
    <xf numFmtId="38" fontId="36" fillId="12" borderId="13" xfId="3" applyFont="1" applyFill="1" applyBorder="1" applyAlignment="1">
      <alignment vertical="center" shrinkToFit="1"/>
    </xf>
    <xf numFmtId="38" fontId="36" fillId="0" borderId="11" xfId="3" applyFont="1" applyBorder="1" applyAlignment="1">
      <alignment vertical="center" shrinkToFit="1"/>
    </xf>
    <xf numFmtId="0" fontId="14" fillId="2" borderId="67" xfId="0" applyFont="1" applyFill="1" applyBorder="1" applyAlignment="1">
      <alignment vertical="center"/>
    </xf>
    <xf numFmtId="0" fontId="14" fillId="2" borderId="41" xfId="0" applyFont="1" applyFill="1" applyBorder="1" applyAlignment="1">
      <alignment vertical="center"/>
    </xf>
    <xf numFmtId="0" fontId="14" fillId="2" borderId="61" xfId="0" applyFont="1" applyFill="1" applyBorder="1" applyAlignment="1">
      <alignment vertical="center"/>
    </xf>
    <xf numFmtId="0" fontId="14" fillId="2" borderId="44" xfId="0" applyFont="1" applyFill="1" applyBorder="1" applyAlignment="1">
      <alignment vertical="center"/>
    </xf>
    <xf numFmtId="38" fontId="36" fillId="0" borderId="41" xfId="3" applyFont="1" applyBorder="1" applyAlignment="1">
      <alignment vertical="center" shrinkToFit="1"/>
    </xf>
    <xf numFmtId="38" fontId="36" fillId="0" borderId="44" xfId="3" applyFont="1" applyBorder="1" applyAlignment="1">
      <alignment vertical="center" shrinkToFit="1"/>
    </xf>
    <xf numFmtId="0" fontId="14" fillId="2" borderId="14" xfId="0" applyFont="1" applyFill="1" applyBorder="1" applyAlignment="1">
      <alignment vertical="center" wrapText="1"/>
    </xf>
    <xf numFmtId="0" fontId="14" fillId="2" borderId="0" xfId="0" applyFont="1" applyFill="1" applyAlignment="1">
      <alignment vertical="center" wrapText="1"/>
    </xf>
    <xf numFmtId="0" fontId="14" fillId="2" borderId="28" xfId="0" applyFont="1" applyFill="1" applyBorder="1" applyAlignment="1">
      <alignment vertical="center" wrapText="1"/>
    </xf>
    <xf numFmtId="0" fontId="14" fillId="2" borderId="10" xfId="0" applyFont="1" applyFill="1" applyBorder="1" applyAlignment="1">
      <alignment vertical="center"/>
    </xf>
    <xf numFmtId="0" fontId="14" fillId="2" borderId="12" xfId="0" applyFont="1" applyFill="1" applyBorder="1" applyAlignment="1">
      <alignment vertical="center"/>
    </xf>
    <xf numFmtId="0" fontId="14" fillId="2" borderId="11" xfId="0" applyFont="1" applyFill="1" applyBorder="1" applyAlignment="1">
      <alignment vertical="center"/>
    </xf>
    <xf numFmtId="181" fontId="36" fillId="0" borderId="1" xfId="3" applyNumberFormat="1" applyFont="1" applyBorder="1" applyAlignment="1">
      <alignment vertical="center" shrinkToFit="1"/>
    </xf>
    <xf numFmtId="0" fontId="14" fillId="2" borderId="10" xfId="0" applyFont="1" applyFill="1" applyBorder="1" applyAlignment="1">
      <alignment vertical="center" shrinkToFit="1"/>
    </xf>
    <xf numFmtId="0" fontId="14" fillId="2" borderId="12" xfId="0" applyFont="1" applyFill="1" applyBorder="1" applyAlignment="1">
      <alignment vertical="center" shrinkToFit="1"/>
    </xf>
    <xf numFmtId="0" fontId="14" fillId="2" borderId="11" xfId="0" applyFont="1" applyFill="1" applyBorder="1" applyAlignment="1">
      <alignment vertical="center" shrinkToFit="1"/>
    </xf>
    <xf numFmtId="38" fontId="36" fillId="12" borderId="66" xfId="3" applyFont="1" applyFill="1" applyBorder="1" applyAlignment="1">
      <alignment vertical="center" shrinkToFit="1"/>
    </xf>
    <xf numFmtId="0" fontId="14" fillId="2" borderId="43" xfId="0" applyFont="1" applyFill="1" applyBorder="1" applyAlignment="1">
      <alignment vertical="center" wrapText="1"/>
    </xf>
    <xf numFmtId="0" fontId="14" fillId="2" borderId="68" xfId="0" applyFont="1" applyFill="1" applyBorder="1" applyAlignment="1">
      <alignment vertical="center" wrapText="1"/>
    </xf>
    <xf numFmtId="0" fontId="14" fillId="2" borderId="69" xfId="0" applyFont="1" applyFill="1" applyBorder="1" applyAlignment="1">
      <alignment vertical="center" wrapText="1"/>
    </xf>
    <xf numFmtId="0" fontId="14" fillId="2" borderId="70" xfId="0" applyFont="1" applyFill="1" applyBorder="1" applyAlignment="1">
      <alignment vertical="center" wrapText="1"/>
    </xf>
    <xf numFmtId="0" fontId="14" fillId="2" borderId="71" xfId="0" applyFont="1" applyFill="1" applyBorder="1" applyAlignment="1">
      <alignment vertical="center" wrapText="1"/>
    </xf>
    <xf numFmtId="0" fontId="14" fillId="2" borderId="72" xfId="0" applyFont="1" applyFill="1" applyBorder="1" applyAlignment="1">
      <alignment vertical="center" wrapText="1"/>
    </xf>
    <xf numFmtId="38" fontId="36" fillId="12" borderId="19" xfId="3" applyFont="1" applyFill="1" applyBorder="1" applyAlignment="1">
      <alignment vertical="center" shrinkToFit="1"/>
    </xf>
    <xf numFmtId="38" fontId="36" fillId="12" borderId="23" xfId="3" applyFont="1" applyFill="1" applyBorder="1" applyAlignment="1">
      <alignment vertical="center" shrinkToFit="1"/>
    </xf>
    <xf numFmtId="0" fontId="14" fillId="2" borderId="14" xfId="0" applyFont="1" applyFill="1" applyBorder="1" applyAlignment="1">
      <alignment horizontal="center" vertical="center" textRotation="255" wrapText="1"/>
    </xf>
    <xf numFmtId="0" fontId="14" fillId="2" borderId="0" xfId="0" applyFont="1" applyFill="1" applyAlignment="1">
      <alignment horizontal="center" vertical="center" textRotation="255" wrapText="1"/>
    </xf>
    <xf numFmtId="0" fontId="14" fillId="2" borderId="28" xfId="0" applyFont="1" applyFill="1" applyBorder="1" applyAlignment="1">
      <alignment horizontal="center" vertical="center" textRotation="255" wrapText="1"/>
    </xf>
    <xf numFmtId="0" fontId="14" fillId="2" borderId="25" xfId="0" applyFont="1" applyFill="1" applyBorder="1" applyAlignment="1">
      <alignment horizontal="center" vertical="center" textRotation="255" wrapText="1"/>
    </xf>
    <xf numFmtId="0" fontId="14" fillId="2" borderId="26" xfId="0" applyFont="1" applyFill="1" applyBorder="1" applyAlignment="1">
      <alignment horizontal="center" vertical="center" textRotation="255" wrapText="1"/>
    </xf>
    <xf numFmtId="0" fontId="14" fillId="2" borderId="27" xfId="0" applyFont="1" applyFill="1" applyBorder="1" applyAlignment="1">
      <alignment horizontal="center" vertical="center" textRotation="255" wrapText="1"/>
    </xf>
    <xf numFmtId="38" fontId="36" fillId="0" borderId="27" xfId="3" applyFont="1" applyBorder="1" applyAlignment="1">
      <alignment horizontal="center" vertical="center" shrinkToFit="1"/>
    </xf>
    <xf numFmtId="38" fontId="36" fillId="0" borderId="13" xfId="3" applyFont="1" applyBorder="1" applyAlignment="1">
      <alignment horizontal="center" vertical="center" shrinkToFit="1"/>
    </xf>
    <xf numFmtId="38" fontId="36" fillId="0" borderId="11" xfId="3" applyFont="1" applyBorder="1" applyAlignment="1">
      <alignment horizontal="center" vertical="center" shrinkToFit="1"/>
    </xf>
    <xf numFmtId="38" fontId="36" fillId="0" borderId="1" xfId="3" applyFont="1" applyBorder="1" applyAlignment="1">
      <alignment horizontal="center" vertical="center" shrinkToFit="1"/>
    </xf>
    <xf numFmtId="38" fontId="36" fillId="0" borderId="15" xfId="3" applyFont="1" applyBorder="1" applyAlignment="1">
      <alignment vertical="center" shrinkToFit="1"/>
    </xf>
    <xf numFmtId="38" fontId="36" fillId="0" borderId="24" xfId="3" applyFont="1" applyBorder="1" applyAlignment="1">
      <alignment vertical="center" shrinkToFit="1"/>
    </xf>
    <xf numFmtId="38" fontId="36" fillId="0" borderId="16" xfId="3" applyFont="1" applyBorder="1" applyAlignment="1">
      <alignment vertical="center" shrinkToFit="1"/>
    </xf>
    <xf numFmtId="38" fontId="36" fillId="0" borderId="25" xfId="3" applyFont="1" applyBorder="1" applyAlignment="1">
      <alignment vertical="center" shrinkToFit="1"/>
    </xf>
    <xf numFmtId="38" fontId="36" fillId="0" borderId="26" xfId="3" applyFont="1" applyBorder="1" applyAlignment="1">
      <alignment vertical="center" shrinkToFit="1"/>
    </xf>
    <xf numFmtId="38" fontId="36" fillId="0" borderId="27" xfId="3" applyFont="1" applyBorder="1" applyAlignment="1">
      <alignment vertical="center" shrinkToFit="1"/>
    </xf>
    <xf numFmtId="0" fontId="14" fillId="2" borderId="15"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27" xfId="0" applyFont="1" applyFill="1" applyBorder="1" applyAlignment="1">
      <alignment horizontal="center" vertical="center" wrapText="1"/>
    </xf>
    <xf numFmtId="38" fontId="36" fillId="0" borderId="76" xfId="3" applyFont="1" applyBorder="1" applyAlignment="1">
      <alignment vertical="center" shrinkToFit="1"/>
    </xf>
    <xf numFmtId="38" fontId="36" fillId="0" borderId="68" xfId="3" applyFont="1" applyBorder="1" applyAlignment="1">
      <alignment vertical="center" shrinkToFit="1"/>
    </xf>
    <xf numFmtId="38" fontId="36" fillId="0" borderId="69" xfId="3" applyFont="1" applyBorder="1" applyAlignment="1">
      <alignment vertical="center" shrinkToFit="1"/>
    </xf>
    <xf numFmtId="0" fontId="14" fillId="2" borderId="1" xfId="0" applyFont="1" applyFill="1" applyBorder="1" applyAlignment="1">
      <alignment horizontal="center" vertical="center"/>
    </xf>
    <xf numFmtId="0" fontId="14" fillId="0" borderId="10"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4" fillId="0" borderId="0" xfId="0" applyFont="1" applyAlignment="1">
      <alignment horizontal="center"/>
    </xf>
    <xf numFmtId="0" fontId="14" fillId="0" borderId="0" xfId="0" applyFont="1" applyAlignment="1">
      <alignment horizontal="left"/>
    </xf>
    <xf numFmtId="0" fontId="22" fillId="0" borderId="0" xfId="0" applyFont="1" applyAlignment="1">
      <alignment horizontal="left" vertical="top"/>
    </xf>
    <xf numFmtId="0" fontId="22" fillId="0" borderId="1" xfId="0" applyFont="1" applyBorder="1" applyAlignment="1">
      <alignment horizontal="center" vertical="center"/>
    </xf>
    <xf numFmtId="0" fontId="22" fillId="7" borderId="1" xfId="0" applyFont="1" applyFill="1" applyBorder="1" applyAlignment="1">
      <alignment vertical="center" wrapText="1"/>
    </xf>
    <xf numFmtId="179" fontId="22" fillId="0" borderId="1" xfId="0" applyNumberFormat="1" applyFont="1" applyBorder="1" applyAlignment="1">
      <alignment vertical="center"/>
    </xf>
    <xf numFmtId="0" fontId="22" fillId="0" borderId="1" xfId="0" applyFont="1" applyBorder="1" applyAlignment="1">
      <alignment vertical="center"/>
    </xf>
    <xf numFmtId="0" fontId="22" fillId="7" borderId="1" xfId="0" applyFont="1" applyFill="1" applyBorder="1" applyAlignment="1">
      <alignment horizontal="center" vertical="center"/>
    </xf>
    <xf numFmtId="0" fontId="22" fillId="0" borderId="0" xfId="0" applyFont="1" applyAlignment="1">
      <alignment horizontal="left" vertical="top" wrapText="1"/>
    </xf>
    <xf numFmtId="0" fontId="40" fillId="0" borderId="24" xfId="0" applyFont="1" applyBorder="1" applyAlignment="1">
      <alignment horizontal="left" vertical="center" wrapText="1"/>
    </xf>
    <xf numFmtId="0" fontId="22" fillId="0" borderId="10" xfId="0" applyFont="1" applyBorder="1" applyAlignment="1">
      <alignment horizontal="center" vertical="center"/>
    </xf>
    <xf numFmtId="0" fontId="22" fillId="0" borderId="12" xfId="0" applyFont="1" applyBorder="1" applyAlignment="1">
      <alignment horizontal="center" vertical="center"/>
    </xf>
    <xf numFmtId="0" fontId="22" fillId="0" borderId="11" xfId="0" applyFont="1" applyBorder="1" applyAlignment="1">
      <alignment horizontal="center" vertical="center"/>
    </xf>
    <xf numFmtId="0" fontId="22" fillId="7" borderId="10" xfId="0" applyFont="1" applyFill="1" applyBorder="1" applyAlignment="1">
      <alignment horizontal="center" vertical="center" wrapText="1"/>
    </xf>
    <xf numFmtId="0" fontId="22" fillId="7" borderId="12" xfId="0" applyFont="1" applyFill="1" applyBorder="1" applyAlignment="1">
      <alignment horizontal="center" vertical="center" wrapText="1"/>
    </xf>
    <xf numFmtId="0" fontId="22" fillId="7" borderId="11" xfId="0" applyFont="1" applyFill="1" applyBorder="1" applyAlignment="1">
      <alignment horizontal="center" vertical="center" wrapText="1"/>
    </xf>
    <xf numFmtId="0" fontId="22" fillId="10" borderId="10" xfId="0" applyFont="1" applyFill="1" applyBorder="1" applyAlignment="1">
      <alignment horizontal="center" vertical="center" wrapText="1"/>
    </xf>
    <xf numFmtId="0" fontId="22" fillId="10" borderId="12" xfId="0" applyFont="1" applyFill="1" applyBorder="1" applyAlignment="1">
      <alignment horizontal="center" vertical="center" wrapText="1"/>
    </xf>
    <xf numFmtId="0" fontId="22" fillId="10" borderId="11"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vertical="center" shrinkToFit="1"/>
    </xf>
    <xf numFmtId="179" fontId="6" fillId="7" borderId="0" xfId="0" applyNumberFormat="1" applyFont="1" applyFill="1" applyAlignment="1">
      <alignment horizontal="center"/>
    </xf>
    <xf numFmtId="0" fontId="6" fillId="0" borderId="0" xfId="0" applyFont="1" applyAlignment="1">
      <alignment horizontal="left" vertical="center" wrapText="1"/>
    </xf>
    <xf numFmtId="0" fontId="7" fillId="0" borderId="0" xfId="0" applyFont="1" applyAlignment="1">
      <alignment horizontal="center" vertical="center" wrapText="1"/>
    </xf>
    <xf numFmtId="0" fontId="13" fillId="0" borderId="0" xfId="0" applyFont="1" applyAlignment="1">
      <alignment horizontal="center" vertical="center"/>
    </xf>
    <xf numFmtId="0" fontId="6" fillId="0" borderId="0" xfId="0" applyFont="1" applyAlignment="1">
      <alignment vertical="center" wrapText="1"/>
    </xf>
    <xf numFmtId="0" fontId="0" fillId="0" borderId="0" xfId="0" applyAlignment="1">
      <alignment vertical="center" wrapText="1"/>
    </xf>
    <xf numFmtId="0" fontId="6" fillId="0" borderId="0" xfId="0" applyFont="1" applyAlignment="1">
      <alignment horizontal="center"/>
    </xf>
    <xf numFmtId="180" fontId="6" fillId="7" borderId="0" xfId="0" applyNumberFormat="1" applyFont="1" applyFill="1" applyAlignment="1">
      <alignment horizontal="right" vertical="center"/>
    </xf>
    <xf numFmtId="0" fontId="6" fillId="0" borderId="0" xfId="0" applyFont="1" applyAlignment="1">
      <alignment wrapText="1"/>
    </xf>
    <xf numFmtId="179" fontId="6" fillId="7" borderId="0" xfId="0" applyNumberFormat="1" applyFont="1" applyFill="1" applyAlignment="1">
      <alignment horizontal="center" vertical="center"/>
    </xf>
    <xf numFmtId="177" fontId="37" fillId="3" borderId="10" xfId="0" applyNumberFormat="1" applyFont="1" applyFill="1" applyBorder="1" applyAlignment="1">
      <alignment horizontal="center" vertical="center"/>
    </xf>
    <xf numFmtId="177" fontId="37" fillId="3" borderId="12" xfId="0" applyNumberFormat="1" applyFont="1" applyFill="1" applyBorder="1" applyAlignment="1">
      <alignment horizontal="center" vertical="center"/>
    </xf>
    <xf numFmtId="177" fontId="37" fillId="3" borderId="11" xfId="0" applyNumberFormat="1" applyFont="1" applyFill="1" applyBorder="1" applyAlignment="1">
      <alignment horizontal="center" vertical="center"/>
    </xf>
    <xf numFmtId="0" fontId="45" fillId="11" borderId="1" xfId="0" applyFont="1" applyFill="1" applyBorder="1" applyAlignment="1">
      <alignment horizontal="center" vertical="center"/>
    </xf>
    <xf numFmtId="178" fontId="37" fillId="3" borderId="10" xfId="0" applyNumberFormat="1" applyFont="1" applyFill="1" applyBorder="1" applyAlignment="1">
      <alignment horizontal="center" vertical="center"/>
    </xf>
    <xf numFmtId="178" fontId="37" fillId="3" borderId="12" xfId="0" applyNumberFormat="1" applyFont="1" applyFill="1" applyBorder="1" applyAlignment="1">
      <alignment horizontal="center" vertical="center"/>
    </xf>
    <xf numFmtId="178" fontId="37" fillId="3" borderId="11" xfId="0" applyNumberFormat="1" applyFont="1" applyFill="1" applyBorder="1" applyAlignment="1">
      <alignment horizontal="center" vertical="center"/>
    </xf>
    <xf numFmtId="0" fontId="37" fillId="2" borderId="10" xfId="0" applyFont="1" applyFill="1" applyBorder="1" applyAlignment="1">
      <alignment horizontal="center" vertical="center" wrapText="1"/>
    </xf>
    <xf numFmtId="0" fontId="37" fillId="2" borderId="12" xfId="0" applyFont="1" applyFill="1" applyBorder="1" applyAlignment="1">
      <alignment horizontal="center" vertical="center" wrapText="1"/>
    </xf>
    <xf numFmtId="0" fontId="37" fillId="2" borderId="11" xfId="0" applyFont="1" applyFill="1" applyBorder="1" applyAlignment="1">
      <alignment horizontal="center" vertical="center" wrapText="1"/>
    </xf>
    <xf numFmtId="0" fontId="37" fillId="2" borderId="10" xfId="0" applyFont="1" applyFill="1" applyBorder="1" applyAlignment="1">
      <alignment horizontal="center" vertical="center"/>
    </xf>
    <xf numFmtId="0" fontId="37" fillId="2" borderId="12" xfId="0" applyFont="1" applyFill="1" applyBorder="1" applyAlignment="1">
      <alignment horizontal="center" vertical="center"/>
    </xf>
    <xf numFmtId="0" fontId="37" fillId="2" borderId="11" xfId="0" applyFont="1" applyFill="1" applyBorder="1" applyAlignment="1">
      <alignment horizontal="center" vertical="center"/>
    </xf>
    <xf numFmtId="178" fontId="37" fillId="3" borderId="1" xfId="0" applyNumberFormat="1" applyFont="1" applyFill="1" applyBorder="1" applyAlignment="1">
      <alignment horizontal="center" vertical="center"/>
    </xf>
    <xf numFmtId="178" fontId="16" fillId="3" borderId="1" xfId="0" applyNumberFormat="1" applyFont="1" applyFill="1" applyBorder="1" applyAlignment="1">
      <alignment horizontal="center" vertical="center"/>
    </xf>
    <xf numFmtId="0" fontId="42" fillId="2" borderId="1" xfId="0" applyFont="1" applyFill="1" applyBorder="1" applyAlignment="1">
      <alignment horizontal="center" vertical="center" wrapText="1"/>
    </xf>
    <xf numFmtId="0" fontId="37" fillId="2" borderId="1" xfId="0" applyFont="1" applyFill="1" applyBorder="1" applyAlignment="1">
      <alignment horizontal="center" vertical="center"/>
    </xf>
    <xf numFmtId="178" fontId="37" fillId="2" borderId="1" xfId="0" applyNumberFormat="1" applyFont="1" applyFill="1" applyBorder="1" applyAlignment="1">
      <alignment horizontal="left" vertical="center"/>
    </xf>
    <xf numFmtId="0" fontId="14" fillId="2" borderId="12"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 xfId="0" applyFont="1" applyFill="1" applyBorder="1" applyAlignment="1">
      <alignment horizontal="center" vertical="center" wrapText="1"/>
    </xf>
    <xf numFmtId="0" fontId="37" fillId="3" borderId="1" xfId="0" applyFont="1" applyFill="1" applyBorder="1" applyAlignment="1" applyProtection="1">
      <alignment vertical="center" wrapText="1"/>
      <protection locked="0"/>
    </xf>
    <xf numFmtId="0" fontId="14" fillId="2" borderId="1" xfId="0" applyFont="1" applyFill="1" applyBorder="1" applyAlignment="1">
      <alignment horizontal="center" vertical="center" shrinkToFit="1"/>
    </xf>
    <xf numFmtId="176" fontId="37" fillId="3" borderId="1" xfId="0" applyNumberFormat="1" applyFont="1" applyFill="1" applyBorder="1" applyAlignment="1">
      <alignment horizontal="center" vertical="center"/>
    </xf>
    <xf numFmtId="179" fontId="37" fillId="3" borderId="1" xfId="0" applyNumberFormat="1" applyFont="1" applyFill="1" applyBorder="1" applyAlignment="1">
      <alignment horizontal="center" vertical="center"/>
    </xf>
    <xf numFmtId="0" fontId="14" fillId="6" borderId="10" xfId="0" applyFont="1" applyFill="1" applyBorder="1" applyAlignment="1">
      <alignment horizontal="center" vertical="center"/>
    </xf>
    <xf numFmtId="0" fontId="14" fillId="6" borderId="12" xfId="0" applyFont="1" applyFill="1" applyBorder="1" applyAlignment="1">
      <alignment horizontal="center" vertical="center"/>
    </xf>
    <xf numFmtId="0" fontId="14" fillId="3" borderId="10" xfId="0" applyFont="1" applyFill="1" applyBorder="1" applyAlignment="1">
      <alignment horizontal="center" vertical="center" shrinkToFit="1"/>
    </xf>
    <xf numFmtId="0" fontId="14" fillId="3" borderId="12" xfId="0" applyFont="1" applyFill="1" applyBorder="1" applyAlignment="1">
      <alignment horizontal="center" vertical="center" shrinkToFit="1"/>
    </xf>
    <xf numFmtId="0" fontId="14" fillId="3" borderId="11" xfId="0" applyFont="1" applyFill="1" applyBorder="1" applyAlignment="1">
      <alignment horizontal="center" vertical="center" shrinkToFit="1"/>
    </xf>
    <xf numFmtId="0" fontId="14" fillId="6" borderId="11" xfId="0" applyFont="1" applyFill="1" applyBorder="1" applyAlignment="1">
      <alignment horizontal="center" vertical="center"/>
    </xf>
    <xf numFmtId="3" fontId="14" fillId="3" borderId="10" xfId="0" applyNumberFormat="1" applyFont="1" applyFill="1" applyBorder="1" applyAlignment="1">
      <alignment horizontal="right" vertical="center" shrinkToFit="1"/>
    </xf>
    <xf numFmtId="3" fontId="14" fillId="3" borderId="12" xfId="0" applyNumberFormat="1" applyFont="1" applyFill="1" applyBorder="1" applyAlignment="1">
      <alignment horizontal="right" vertical="center" shrinkToFit="1"/>
    </xf>
    <xf numFmtId="0" fontId="18" fillId="2" borderId="58" xfId="0" applyFont="1" applyFill="1" applyBorder="1" applyAlignment="1">
      <alignment horizontal="center" vertical="center" wrapText="1"/>
    </xf>
    <xf numFmtId="0" fontId="18" fillId="2" borderId="59" xfId="0" applyFont="1" applyFill="1" applyBorder="1" applyAlignment="1">
      <alignment horizontal="center" vertical="center" wrapText="1"/>
    </xf>
    <xf numFmtId="38" fontId="18" fillId="2" borderId="61" xfId="3" applyFont="1" applyFill="1" applyBorder="1" applyAlignment="1">
      <alignment horizontal="center" vertical="center"/>
    </xf>
    <xf numFmtId="38" fontId="18" fillId="2" borderId="62" xfId="3" applyFont="1" applyFill="1" applyBorder="1" applyAlignment="1">
      <alignment horizontal="center" vertical="center"/>
    </xf>
    <xf numFmtId="0" fontId="18" fillId="10" borderId="15" xfId="0" applyFont="1" applyFill="1" applyBorder="1" applyAlignment="1">
      <alignment horizontal="center" vertical="center"/>
    </xf>
    <xf numFmtId="0" fontId="18" fillId="10" borderId="24" xfId="0" applyFont="1" applyFill="1" applyBorder="1" applyAlignment="1">
      <alignment horizontal="center" vertical="center"/>
    </xf>
    <xf numFmtId="0" fontId="18" fillId="10" borderId="16" xfId="0" applyFont="1" applyFill="1" applyBorder="1" applyAlignment="1">
      <alignment horizontal="center" vertical="center"/>
    </xf>
    <xf numFmtId="0" fontId="18" fillId="10" borderId="14" xfId="0" applyFont="1" applyFill="1" applyBorder="1" applyAlignment="1">
      <alignment horizontal="center" vertical="center"/>
    </xf>
    <xf numFmtId="0" fontId="18" fillId="10" borderId="0" xfId="0" applyFont="1" applyFill="1" applyAlignment="1">
      <alignment horizontal="center" vertical="center"/>
    </xf>
    <xf numFmtId="0" fontId="18" fillId="10" borderId="28" xfId="0" applyFont="1" applyFill="1" applyBorder="1" applyAlignment="1">
      <alignment horizontal="center" vertical="center"/>
    </xf>
    <xf numFmtId="0" fontId="18" fillId="10" borderId="25" xfId="0" applyFont="1" applyFill="1" applyBorder="1" applyAlignment="1">
      <alignment horizontal="center" vertical="center"/>
    </xf>
    <xf numFmtId="0" fontId="18" fillId="10" borderId="26" xfId="0" applyFont="1" applyFill="1" applyBorder="1" applyAlignment="1">
      <alignment horizontal="center" vertical="center"/>
    </xf>
    <xf numFmtId="0" fontId="18" fillId="10" borderId="27" xfId="0" applyFont="1" applyFill="1" applyBorder="1" applyAlignment="1">
      <alignment horizontal="center" vertical="center"/>
    </xf>
    <xf numFmtId="0" fontId="18" fillId="2" borderId="43" xfId="0" applyFont="1" applyFill="1" applyBorder="1" applyAlignment="1">
      <alignment horizontal="center" vertical="center" wrapText="1"/>
    </xf>
    <xf numFmtId="0" fontId="18" fillId="2" borderId="42"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47" xfId="0" applyFont="1" applyFill="1" applyBorder="1" applyAlignment="1">
      <alignment horizontal="center" vertical="center" wrapText="1"/>
    </xf>
    <xf numFmtId="0" fontId="46" fillId="10" borderId="48" xfId="0" applyFont="1" applyFill="1" applyBorder="1" applyAlignment="1">
      <alignment horizontal="center" vertical="center" wrapText="1"/>
    </xf>
    <xf numFmtId="0" fontId="46" fillId="10" borderId="51" xfId="0" applyFont="1" applyFill="1" applyBorder="1" applyAlignment="1">
      <alignment horizontal="center" vertical="center" wrapText="1"/>
    </xf>
    <xf numFmtId="0" fontId="46" fillId="10" borderId="55" xfId="0" applyFont="1" applyFill="1" applyBorder="1" applyAlignment="1">
      <alignment horizontal="center" vertical="center" wrapText="1"/>
    </xf>
    <xf numFmtId="0" fontId="46" fillId="10" borderId="49" xfId="0" applyFont="1" applyFill="1" applyBorder="1" applyAlignment="1">
      <alignment horizontal="center" vertical="center" wrapText="1"/>
    </xf>
    <xf numFmtId="0" fontId="46" fillId="10" borderId="52" xfId="0" applyFont="1" applyFill="1" applyBorder="1" applyAlignment="1">
      <alignment horizontal="center" vertical="center" wrapText="1"/>
    </xf>
    <xf numFmtId="0" fontId="46" fillId="10" borderId="56" xfId="0" applyFont="1" applyFill="1" applyBorder="1" applyAlignment="1">
      <alignment horizontal="center" vertical="center" wrapText="1"/>
    </xf>
    <xf numFmtId="0" fontId="18" fillId="10" borderId="18" xfId="0" applyFont="1" applyFill="1" applyBorder="1" applyAlignment="1">
      <alignment horizontal="center" vertical="center" wrapText="1"/>
    </xf>
    <xf numFmtId="0" fontId="18" fillId="10" borderId="20" xfId="0" applyFont="1" applyFill="1" applyBorder="1" applyAlignment="1">
      <alignment horizontal="center" vertical="center" wrapText="1"/>
    </xf>
    <xf numFmtId="0" fontId="18" fillId="10" borderId="21" xfId="0" applyFont="1" applyFill="1" applyBorder="1" applyAlignment="1">
      <alignment horizontal="center" vertical="center" wrapText="1"/>
    </xf>
    <xf numFmtId="0" fontId="18" fillId="10" borderId="22" xfId="0" applyFont="1" applyFill="1" applyBorder="1" applyAlignment="1">
      <alignment horizontal="center" vertical="center" wrapText="1"/>
    </xf>
    <xf numFmtId="0" fontId="18" fillId="10" borderId="53" xfId="0" applyFont="1" applyFill="1" applyBorder="1" applyAlignment="1">
      <alignment horizontal="center" vertical="center" wrapText="1"/>
    </xf>
    <xf numFmtId="0" fontId="18" fillId="10" borderId="57"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18" fillId="2" borderId="42" xfId="0" applyFont="1" applyFill="1" applyBorder="1" applyAlignment="1">
      <alignment horizontal="center" vertical="center" shrinkToFit="1"/>
    </xf>
    <xf numFmtId="0" fontId="18" fillId="2" borderId="45" xfId="0" applyFont="1" applyFill="1" applyBorder="1" applyAlignment="1">
      <alignment horizontal="center" vertical="center" shrinkToFit="1"/>
    </xf>
    <xf numFmtId="0" fontId="18" fillId="2" borderId="31" xfId="0" applyFont="1" applyFill="1" applyBorder="1" applyAlignment="1">
      <alignment horizontal="center" vertical="center" wrapText="1"/>
    </xf>
    <xf numFmtId="0" fontId="19" fillId="10" borderId="10" xfId="0" applyFont="1" applyFill="1" applyBorder="1" applyAlignment="1">
      <alignment horizontal="center" vertical="center" wrapText="1"/>
    </xf>
    <xf numFmtId="0" fontId="19" fillId="10" borderId="12" xfId="0" applyFont="1" applyFill="1" applyBorder="1" applyAlignment="1">
      <alignment horizontal="center" vertical="center" wrapText="1"/>
    </xf>
    <xf numFmtId="0" fontId="19" fillId="10" borderId="34" xfId="0" applyFont="1" applyFill="1" applyBorder="1" applyAlignment="1">
      <alignment horizontal="center" vertical="center" wrapText="1"/>
    </xf>
    <xf numFmtId="0" fontId="46" fillId="2" borderId="35" xfId="0" applyFont="1" applyFill="1" applyBorder="1" applyAlignment="1">
      <alignment horizontal="center" vertical="center" wrapText="1"/>
    </xf>
    <xf numFmtId="0" fontId="46" fillId="2" borderId="17" xfId="0" applyFont="1" applyFill="1" applyBorder="1" applyAlignment="1">
      <alignment horizontal="center" vertical="center" wrapText="1"/>
    </xf>
    <xf numFmtId="38" fontId="18" fillId="10" borderId="1" xfId="3" applyFont="1" applyFill="1" applyBorder="1" applyAlignment="1">
      <alignment horizontal="right" vertical="center"/>
    </xf>
    <xf numFmtId="0" fontId="46" fillId="2" borderId="36" xfId="0" applyFont="1" applyFill="1" applyBorder="1" applyAlignment="1">
      <alignment horizontal="center" vertical="center" wrapText="1"/>
    </xf>
    <xf numFmtId="0" fontId="46" fillId="2" borderId="37" xfId="0" applyFont="1" applyFill="1" applyBorder="1" applyAlignment="1">
      <alignment horizontal="center" vertical="center" wrapText="1"/>
    </xf>
    <xf numFmtId="38" fontId="18" fillId="12" borderId="37" xfId="3" applyFont="1" applyFill="1" applyBorder="1" applyAlignment="1">
      <alignment horizontal="right" vertical="center" wrapText="1"/>
    </xf>
    <xf numFmtId="38" fontId="19" fillId="10" borderId="38" xfId="0" applyNumberFormat="1" applyFont="1" applyFill="1" applyBorder="1" applyAlignment="1">
      <alignment horizontal="center" vertical="center"/>
    </xf>
    <xf numFmtId="38" fontId="19" fillId="10" borderId="39" xfId="0" applyNumberFormat="1" applyFont="1" applyFill="1" applyBorder="1" applyAlignment="1">
      <alignment horizontal="center" vertical="center"/>
    </xf>
    <xf numFmtId="38" fontId="19" fillId="10" borderId="40" xfId="0" applyNumberFormat="1" applyFont="1" applyFill="1" applyBorder="1" applyAlignment="1">
      <alignment horizontal="center" vertical="center"/>
    </xf>
    <xf numFmtId="0" fontId="30" fillId="10" borderId="0" xfId="0" applyFont="1" applyFill="1" applyAlignment="1">
      <alignment horizontal="left" vertical="center"/>
    </xf>
    <xf numFmtId="0" fontId="46" fillId="2" borderId="29" xfId="0" applyFont="1" applyFill="1" applyBorder="1" applyAlignment="1">
      <alignment horizontal="center" vertical="center" wrapText="1"/>
    </xf>
    <xf numFmtId="0" fontId="46" fillId="2" borderId="30" xfId="0" applyFont="1" applyFill="1" applyBorder="1" applyAlignment="1">
      <alignment horizontal="center" vertical="center" wrapText="1"/>
    </xf>
    <xf numFmtId="0" fontId="46" fillId="2" borderId="19" xfId="0" applyFont="1" applyFill="1" applyBorder="1" applyAlignment="1">
      <alignment horizontal="center" vertical="center" wrapText="1"/>
    </xf>
    <xf numFmtId="0" fontId="46" fillId="2" borderId="31" xfId="0" applyFont="1" applyFill="1" applyBorder="1" applyAlignment="1">
      <alignment horizontal="center" vertical="center" wrapText="1"/>
    </xf>
    <xf numFmtId="0" fontId="46" fillId="2" borderId="32" xfId="0" applyFont="1" applyFill="1" applyBorder="1" applyAlignment="1">
      <alignment horizontal="center" vertical="center" wrapText="1"/>
    </xf>
    <xf numFmtId="0" fontId="46" fillId="2" borderId="33" xfId="0" applyFont="1" applyFill="1" applyBorder="1" applyAlignment="1">
      <alignment horizontal="center" vertical="center" wrapText="1"/>
    </xf>
    <xf numFmtId="0" fontId="46" fillId="2" borderId="21" xfId="0" applyFont="1" applyFill="1" applyBorder="1" applyAlignment="1">
      <alignment horizontal="center" vertical="center" wrapText="1"/>
    </xf>
    <xf numFmtId="0" fontId="46" fillId="2" borderId="1" xfId="0" applyFont="1" applyFill="1" applyBorder="1" applyAlignment="1">
      <alignment horizontal="center" vertical="center" wrapText="1"/>
    </xf>
    <xf numFmtId="0" fontId="18" fillId="10" borderId="0" xfId="0" applyFont="1" applyFill="1" applyAlignment="1">
      <alignment horizontal="left" vertical="top" wrapText="1"/>
    </xf>
    <xf numFmtId="0" fontId="38" fillId="0" borderId="1" xfId="0" applyFont="1" applyBorder="1" applyAlignment="1" applyProtection="1">
      <alignment vertical="center" wrapText="1"/>
      <protection locked="0"/>
    </xf>
    <xf numFmtId="0" fontId="22" fillId="0" borderId="10" xfId="0" applyFont="1" applyBorder="1" applyAlignment="1">
      <alignment horizontal="left" vertical="center"/>
    </xf>
    <xf numFmtId="0" fontId="22" fillId="0" borderId="12" xfId="0" applyFont="1" applyBorder="1" applyAlignment="1">
      <alignment horizontal="left" vertical="center"/>
    </xf>
    <xf numFmtId="0" fontId="22" fillId="0" borderId="11" xfId="0" applyFont="1" applyBorder="1" applyAlignment="1">
      <alignment horizontal="left" vertical="center"/>
    </xf>
    <xf numFmtId="0" fontId="22" fillId="0" borderId="15" xfId="0" applyFont="1" applyBorder="1" applyAlignment="1">
      <alignment horizontal="left" vertical="top"/>
    </xf>
    <xf numFmtId="0" fontId="22" fillId="0" borderId="24" xfId="0" applyFont="1" applyBorder="1" applyAlignment="1">
      <alignment horizontal="left" vertical="top"/>
    </xf>
    <xf numFmtId="0" fontId="22" fillId="0" borderId="16" xfId="0" applyFont="1" applyBorder="1" applyAlignment="1">
      <alignment horizontal="left" vertical="top"/>
    </xf>
    <xf numFmtId="0" fontId="22" fillId="0" borderId="14" xfId="0" applyFont="1" applyBorder="1" applyAlignment="1">
      <alignment horizontal="left" vertical="top"/>
    </xf>
    <xf numFmtId="0" fontId="22" fillId="0" borderId="28" xfId="0" applyFont="1" applyBorder="1" applyAlignment="1">
      <alignment horizontal="left" vertical="top"/>
    </xf>
    <xf numFmtId="0" fontId="22" fillId="0" borderId="25" xfId="0" applyFont="1" applyBorder="1" applyAlignment="1">
      <alignment horizontal="left" vertical="top"/>
    </xf>
    <xf numFmtId="0" fontId="22" fillId="0" borderId="26" xfId="0" applyFont="1" applyBorder="1" applyAlignment="1">
      <alignment horizontal="left" vertical="top"/>
    </xf>
    <xf numFmtId="0" fontId="22" fillId="0" borderId="27" xfId="0" applyFont="1" applyBorder="1" applyAlignment="1">
      <alignment horizontal="left" vertical="top"/>
    </xf>
    <xf numFmtId="0" fontId="22" fillId="0" borderId="1" xfId="0" applyFont="1" applyBorder="1" applyAlignment="1" applyProtection="1">
      <alignment vertical="center" shrinkToFit="1"/>
      <protection locked="0"/>
    </xf>
    <xf numFmtId="0" fontId="22" fillId="7" borderId="13" xfId="0" applyFont="1" applyFill="1" applyBorder="1" applyAlignment="1">
      <alignment horizontal="center" vertical="center"/>
    </xf>
    <xf numFmtId="0" fontId="22" fillId="0" borderId="13" xfId="0" applyFont="1" applyBorder="1" applyAlignment="1" applyProtection="1">
      <alignment vertical="center" shrinkToFit="1"/>
      <protection locked="0"/>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8" xfId="0" applyFont="1" applyBorder="1" applyAlignment="1">
      <alignment vertical="center" shrinkToFit="1"/>
    </xf>
    <xf numFmtId="0" fontId="22" fillId="0" borderId="9" xfId="0" applyFont="1" applyBorder="1" applyAlignment="1">
      <alignment vertical="center" shrinkToFi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3" xfId="0" applyFont="1" applyBorder="1" applyAlignment="1">
      <alignment vertical="center" shrinkToFit="1"/>
    </xf>
    <xf numFmtId="0" fontId="22" fillId="0" borderId="4" xfId="0" applyFont="1" applyBorder="1" applyAlignment="1">
      <alignment vertical="center" shrinkToFit="1"/>
    </xf>
    <xf numFmtId="0" fontId="22" fillId="0" borderId="5" xfId="0" applyFont="1" applyBorder="1" applyAlignment="1">
      <alignment horizontal="center" vertical="center" wrapText="1"/>
    </xf>
    <xf numFmtId="0" fontId="22" fillId="0" borderId="6" xfId="0" applyFont="1" applyBorder="1" applyAlignment="1">
      <alignment vertical="center" shrinkToFit="1"/>
    </xf>
    <xf numFmtId="179" fontId="22" fillId="7" borderId="0" xfId="0" applyNumberFormat="1" applyFont="1" applyFill="1" applyAlignment="1">
      <alignment horizontal="center"/>
    </xf>
    <xf numFmtId="0" fontId="22" fillId="0" borderId="0" xfId="0" applyFont="1" applyAlignment="1" applyProtection="1">
      <alignment vertical="top" wrapText="1"/>
      <protection locked="0"/>
    </xf>
    <xf numFmtId="0" fontId="22" fillId="7" borderId="1" xfId="0" applyFont="1" applyFill="1" applyBorder="1" applyAlignment="1" applyProtection="1">
      <alignment horizontal="center"/>
      <protection locked="0"/>
    </xf>
    <xf numFmtId="0" fontId="22" fillId="0" borderId="1" xfId="0" applyFont="1" applyBorder="1" applyAlignment="1" applyProtection="1">
      <alignment shrinkToFit="1"/>
      <protection locked="0"/>
    </xf>
    <xf numFmtId="0" fontId="22" fillId="7" borderId="13" xfId="0" applyFont="1" applyFill="1" applyBorder="1" applyAlignment="1" applyProtection="1">
      <alignment horizontal="center"/>
      <protection locked="0"/>
    </xf>
    <xf numFmtId="0" fontId="22" fillId="0" borderId="13" xfId="0" applyFont="1" applyBorder="1" applyAlignment="1" applyProtection="1">
      <alignment shrinkToFit="1"/>
      <protection locked="0"/>
    </xf>
    <xf numFmtId="0" fontId="22" fillId="0" borderId="0" xfId="0" applyFont="1" applyAlignment="1" applyProtection="1">
      <alignment horizontal="center" vertical="center"/>
      <protection locked="0"/>
    </xf>
    <xf numFmtId="0" fontId="22" fillId="2" borderId="1" xfId="0" applyFont="1" applyFill="1" applyBorder="1" applyAlignment="1" applyProtection="1">
      <alignment horizontal="center"/>
      <protection locked="0"/>
    </xf>
    <xf numFmtId="0" fontId="22" fillId="0" borderId="0" xfId="0" applyFont="1" applyAlignment="1">
      <alignment horizontal="left" vertical="center" shrinkToFit="1"/>
    </xf>
    <xf numFmtId="0" fontId="14" fillId="0" borderId="0" xfId="0" applyFont="1" applyAlignment="1">
      <alignment horizontal="left" vertical="center" shrinkToFit="1"/>
    </xf>
    <xf numFmtId="38" fontId="22" fillId="0" borderId="1" xfId="0" applyNumberFormat="1" applyFont="1" applyBorder="1" applyAlignment="1">
      <alignment horizontal="right" vertical="center"/>
    </xf>
    <xf numFmtId="0" fontId="22" fillId="0" borderId="1" xfId="0" applyFont="1" applyBorder="1" applyAlignment="1">
      <alignment horizontal="right" vertical="center"/>
    </xf>
    <xf numFmtId="177" fontId="22" fillId="0" borderId="1" xfId="0" applyNumberFormat="1" applyFont="1" applyBorder="1" applyAlignment="1">
      <alignment horizontal="right" vertical="center"/>
    </xf>
    <xf numFmtId="0" fontId="53" fillId="0" borderId="26" xfId="0" applyFont="1" applyBorder="1" applyAlignment="1">
      <alignment horizontal="center" vertical="center"/>
    </xf>
    <xf numFmtId="0" fontId="58" fillId="0" borderId="26" xfId="0" applyFont="1" applyBorder="1" applyAlignment="1">
      <alignment horizontal="right" vertical="center" shrinkToFit="1"/>
    </xf>
    <xf numFmtId="0" fontId="54" fillId="2" borderId="15" xfId="0" applyFont="1" applyFill="1" applyBorder="1" applyAlignment="1">
      <alignment vertical="center"/>
    </xf>
    <xf numFmtId="0" fontId="54" fillId="2" borderId="24" xfId="0" applyFont="1" applyFill="1" applyBorder="1" applyAlignment="1">
      <alignment vertical="center"/>
    </xf>
    <xf numFmtId="0" fontId="54" fillId="2" borderId="16" xfId="0" applyFont="1" applyFill="1" applyBorder="1" applyAlignment="1">
      <alignment vertical="center"/>
    </xf>
    <xf numFmtId="0" fontId="54" fillId="2" borderId="63" xfId="0" applyFont="1" applyFill="1" applyBorder="1" applyAlignment="1">
      <alignment vertical="center"/>
    </xf>
    <xf numFmtId="0" fontId="54" fillId="2" borderId="64" xfId="0" applyFont="1" applyFill="1" applyBorder="1" applyAlignment="1">
      <alignment vertical="center"/>
    </xf>
    <xf numFmtId="0" fontId="54" fillId="2" borderId="65" xfId="0" applyFont="1" applyFill="1" applyBorder="1" applyAlignment="1">
      <alignment vertical="center"/>
    </xf>
    <xf numFmtId="0" fontId="54" fillId="2" borderId="15" xfId="0" applyFont="1" applyFill="1" applyBorder="1" applyAlignment="1">
      <alignment horizontal="center" vertical="center" shrinkToFit="1"/>
    </xf>
    <xf numFmtId="0" fontId="54" fillId="2" borderId="24" xfId="0" applyFont="1" applyFill="1" applyBorder="1" applyAlignment="1">
      <alignment horizontal="center" vertical="center" shrinkToFit="1"/>
    </xf>
    <xf numFmtId="0" fontId="54" fillId="2" borderId="16" xfId="0" applyFont="1" applyFill="1" applyBorder="1" applyAlignment="1">
      <alignment horizontal="center" vertical="center" shrinkToFit="1"/>
    </xf>
    <xf numFmtId="0" fontId="54" fillId="2" borderId="63" xfId="0" applyFont="1" applyFill="1" applyBorder="1" applyAlignment="1">
      <alignment horizontal="center" vertical="center" shrinkToFit="1"/>
    </xf>
    <xf numFmtId="0" fontId="54" fillId="2" borderId="64" xfId="0" applyFont="1" applyFill="1" applyBorder="1" applyAlignment="1">
      <alignment horizontal="center" vertical="center" shrinkToFit="1"/>
    </xf>
    <xf numFmtId="0" fontId="54" fillId="2" borderId="65" xfId="0" applyFont="1" applyFill="1" applyBorder="1" applyAlignment="1">
      <alignment horizontal="center" vertical="center" shrinkToFit="1"/>
    </xf>
    <xf numFmtId="0" fontId="54" fillId="2" borderId="66" xfId="0" applyFont="1" applyFill="1" applyBorder="1" applyAlignment="1">
      <alignment vertical="center"/>
    </xf>
    <xf numFmtId="0" fontId="54" fillId="2" borderId="13" xfId="0" applyFont="1" applyFill="1" applyBorder="1" applyAlignment="1">
      <alignment vertical="center"/>
    </xf>
    <xf numFmtId="38" fontId="59" fillId="4" borderId="66" xfId="3" applyFont="1" applyFill="1" applyBorder="1" applyAlignment="1">
      <alignment vertical="center" shrinkToFit="1"/>
    </xf>
    <xf numFmtId="38" fontId="59" fillId="4" borderId="13" xfId="3" applyFont="1" applyFill="1" applyBorder="1" applyAlignment="1">
      <alignment vertical="center" shrinkToFit="1"/>
    </xf>
    <xf numFmtId="38" fontId="59" fillId="0" borderId="66" xfId="3" applyFont="1" applyBorder="1" applyAlignment="1">
      <alignment vertical="center" shrinkToFit="1"/>
    </xf>
    <xf numFmtId="38" fontId="59" fillId="0" borderId="13" xfId="3" applyFont="1" applyBorder="1" applyAlignment="1">
      <alignment vertical="center" shrinkToFit="1"/>
    </xf>
    <xf numFmtId="38" fontId="59" fillId="0" borderId="17" xfId="3" applyFont="1" applyBorder="1" applyAlignment="1">
      <alignment vertical="center" shrinkToFit="1"/>
    </xf>
    <xf numFmtId="0" fontId="54" fillId="2" borderId="15" xfId="0" applyFont="1" applyFill="1" applyBorder="1" applyAlignment="1">
      <alignment vertical="center" wrapText="1"/>
    </xf>
    <xf numFmtId="0" fontId="54" fillId="2" borderId="24" xfId="0" applyFont="1" applyFill="1" applyBorder="1" applyAlignment="1">
      <alignment vertical="center" wrapText="1"/>
    </xf>
    <xf numFmtId="0" fontId="54" fillId="2" borderId="16" xfId="0" applyFont="1" applyFill="1" applyBorder="1" applyAlignment="1">
      <alignment vertical="center" wrapText="1"/>
    </xf>
    <xf numFmtId="0" fontId="54" fillId="2" borderId="25" xfId="0" applyFont="1" applyFill="1" applyBorder="1" applyAlignment="1">
      <alignment vertical="center" wrapText="1"/>
    </xf>
    <xf numFmtId="0" fontId="54" fillId="2" borderId="26" xfId="0" applyFont="1" applyFill="1" applyBorder="1" applyAlignment="1">
      <alignment vertical="center" wrapText="1"/>
    </xf>
    <xf numFmtId="0" fontId="54" fillId="2" borderId="27" xfId="0" applyFont="1" applyFill="1" applyBorder="1" applyAlignment="1">
      <alignment vertical="center" wrapText="1"/>
    </xf>
    <xf numFmtId="38" fontId="59" fillId="4" borderId="17" xfId="3" applyFont="1" applyFill="1" applyBorder="1" applyAlignment="1">
      <alignment vertical="center" shrinkToFit="1"/>
    </xf>
    <xf numFmtId="38" fontId="59" fillId="0" borderId="11" xfId="3" applyFont="1" applyBorder="1" applyAlignment="1">
      <alignment vertical="center" shrinkToFit="1"/>
    </xf>
    <xf numFmtId="38" fontId="59" fillId="0" borderId="1" xfId="3" applyFont="1" applyBorder="1" applyAlignment="1">
      <alignment vertical="center" shrinkToFit="1"/>
    </xf>
    <xf numFmtId="0" fontId="54" fillId="2" borderId="17" xfId="0" applyFont="1" applyFill="1" applyBorder="1" applyAlignment="1">
      <alignment vertical="center"/>
    </xf>
    <xf numFmtId="0" fontId="54" fillId="2" borderId="67" xfId="0" applyFont="1" applyFill="1" applyBorder="1" applyAlignment="1">
      <alignment vertical="center"/>
    </xf>
    <xf numFmtId="0" fontId="54" fillId="2" borderId="41" xfId="0" applyFont="1" applyFill="1" applyBorder="1" applyAlignment="1">
      <alignment vertical="center"/>
    </xf>
    <xf numFmtId="0" fontId="54" fillId="2" borderId="61" xfId="0" applyFont="1" applyFill="1" applyBorder="1" applyAlignment="1">
      <alignment vertical="center"/>
    </xf>
    <xf numFmtId="0" fontId="54" fillId="2" borderId="44" xfId="0" applyFont="1" applyFill="1" applyBorder="1" applyAlignment="1">
      <alignment vertical="center"/>
    </xf>
    <xf numFmtId="38" fontId="59" fillId="4" borderId="41" xfId="3" applyFont="1" applyFill="1" applyBorder="1" applyAlignment="1">
      <alignment vertical="center" shrinkToFit="1"/>
    </xf>
    <xf numFmtId="38" fontId="59" fillId="4" borderId="44" xfId="3" applyFont="1" applyFill="1" applyBorder="1" applyAlignment="1">
      <alignment vertical="center" shrinkToFit="1"/>
    </xf>
    <xf numFmtId="38" fontId="59" fillId="0" borderId="41" xfId="3" applyFont="1" applyBorder="1" applyAlignment="1">
      <alignment vertical="center" shrinkToFit="1"/>
    </xf>
    <xf numFmtId="38" fontId="59" fillId="0" borderId="44" xfId="3" applyFont="1" applyBorder="1" applyAlignment="1">
      <alignment vertical="center" shrinkToFit="1"/>
    </xf>
    <xf numFmtId="0" fontId="54" fillId="2" borderId="14" xfId="0" applyFont="1" applyFill="1" applyBorder="1" applyAlignment="1">
      <alignment vertical="center" wrapText="1"/>
    </xf>
    <xf numFmtId="0" fontId="54" fillId="2" borderId="0" xfId="0" applyFont="1" applyFill="1" applyAlignment="1">
      <alignment vertical="center" wrapText="1"/>
    </xf>
    <xf numFmtId="0" fontId="54" fillId="2" borderId="28" xfId="0" applyFont="1" applyFill="1" applyBorder="1" applyAlignment="1">
      <alignment vertical="center" wrapText="1"/>
    </xf>
    <xf numFmtId="38" fontId="59" fillId="4" borderId="1" xfId="3" applyFont="1" applyFill="1" applyBorder="1" applyAlignment="1">
      <alignment vertical="center" shrinkToFit="1"/>
    </xf>
    <xf numFmtId="0" fontId="54" fillId="2" borderId="10" xfId="0" applyFont="1" applyFill="1" applyBorder="1" applyAlignment="1">
      <alignment vertical="center"/>
    </xf>
    <xf numFmtId="0" fontId="54" fillId="2" borderId="12" xfId="0" applyFont="1" applyFill="1" applyBorder="1" applyAlignment="1">
      <alignment vertical="center"/>
    </xf>
    <xf numFmtId="0" fontId="54" fillId="2" borderId="11" xfId="0" applyFont="1" applyFill="1" applyBorder="1" applyAlignment="1">
      <alignment vertical="center"/>
    </xf>
    <xf numFmtId="38" fontId="59" fillId="4" borderId="10" xfId="3" applyFont="1" applyFill="1" applyBorder="1" applyAlignment="1">
      <alignment vertical="center" shrinkToFit="1"/>
    </xf>
    <xf numFmtId="38" fontId="59" fillId="4" borderId="12" xfId="3" applyFont="1" applyFill="1" applyBorder="1" applyAlignment="1">
      <alignment vertical="center" shrinkToFit="1"/>
    </xf>
    <xf numFmtId="38" fontId="59" fillId="4" borderId="11" xfId="3" applyFont="1" applyFill="1" applyBorder="1" applyAlignment="1">
      <alignment vertical="center" shrinkToFit="1"/>
    </xf>
    <xf numFmtId="181" fontId="59" fillId="0" borderId="1" xfId="3" applyNumberFormat="1" applyFont="1" applyBorder="1" applyAlignment="1">
      <alignment vertical="center" shrinkToFit="1"/>
    </xf>
    <xf numFmtId="0" fontId="54" fillId="2" borderId="10" xfId="0" applyFont="1" applyFill="1" applyBorder="1" applyAlignment="1">
      <alignment vertical="center" shrinkToFit="1"/>
    </xf>
    <xf numFmtId="0" fontId="54" fillId="2" borderId="12" xfId="0" applyFont="1" applyFill="1" applyBorder="1" applyAlignment="1">
      <alignment vertical="center" shrinkToFit="1"/>
    </xf>
    <xf numFmtId="0" fontId="54" fillId="2" borderId="11" xfId="0" applyFont="1" applyFill="1" applyBorder="1" applyAlignment="1">
      <alignment vertical="center" shrinkToFit="1"/>
    </xf>
    <xf numFmtId="0" fontId="54" fillId="2" borderId="43" xfId="0" applyFont="1" applyFill="1" applyBorder="1" applyAlignment="1">
      <alignment vertical="center" wrapText="1"/>
    </xf>
    <xf numFmtId="0" fontId="54" fillId="2" borderId="68" xfId="0" applyFont="1" applyFill="1" applyBorder="1" applyAlignment="1">
      <alignment vertical="center" wrapText="1"/>
    </xf>
    <xf numFmtId="0" fontId="54" fillId="2" borderId="69" xfId="0" applyFont="1" applyFill="1" applyBorder="1" applyAlignment="1">
      <alignment vertical="center" wrapText="1"/>
    </xf>
    <xf numFmtId="0" fontId="54" fillId="2" borderId="70" xfId="0" applyFont="1" applyFill="1" applyBorder="1" applyAlignment="1">
      <alignment vertical="center" wrapText="1"/>
    </xf>
    <xf numFmtId="0" fontId="54" fillId="2" borderId="71" xfId="0" applyFont="1" applyFill="1" applyBorder="1" applyAlignment="1">
      <alignment vertical="center" wrapText="1"/>
    </xf>
    <xf numFmtId="0" fontId="54" fillId="2" borderId="72" xfId="0" applyFont="1" applyFill="1" applyBorder="1" applyAlignment="1">
      <alignment vertical="center" wrapText="1"/>
    </xf>
    <xf numFmtId="38" fontId="59" fillId="4" borderId="19" xfId="3" applyFont="1" applyFill="1" applyBorder="1" applyAlignment="1">
      <alignment vertical="center" shrinkToFit="1"/>
    </xf>
    <xf numFmtId="38" fontId="59" fillId="4" borderId="23" xfId="3" applyFont="1" applyFill="1" applyBorder="1" applyAlignment="1">
      <alignment vertical="center" shrinkToFit="1"/>
    </xf>
    <xf numFmtId="38" fontId="59" fillId="0" borderId="19" xfId="3" applyFont="1" applyBorder="1" applyAlignment="1">
      <alignment vertical="center" shrinkToFit="1"/>
    </xf>
    <xf numFmtId="38" fontId="59" fillId="0" borderId="23" xfId="3" applyFont="1" applyBorder="1" applyAlignment="1">
      <alignment vertical="center" shrinkToFit="1"/>
    </xf>
    <xf numFmtId="0" fontId="54" fillId="14" borderId="43" xfId="0" applyFont="1" applyFill="1" applyBorder="1" applyAlignment="1">
      <alignment vertical="center" wrapText="1"/>
    </xf>
    <xf numFmtId="0" fontId="54" fillId="14" borderId="68" xfId="0" applyFont="1" applyFill="1" applyBorder="1" applyAlignment="1">
      <alignment vertical="center" wrapText="1"/>
    </xf>
    <xf numFmtId="0" fontId="54" fillId="14" borderId="69" xfId="0" applyFont="1" applyFill="1" applyBorder="1" applyAlignment="1">
      <alignment vertical="center" wrapText="1"/>
    </xf>
    <xf numFmtId="0" fontId="54" fillId="14" borderId="70" xfId="0" applyFont="1" applyFill="1" applyBorder="1" applyAlignment="1">
      <alignment vertical="center" wrapText="1"/>
    </xf>
    <xf numFmtId="0" fontId="54" fillId="14" borderId="71" xfId="0" applyFont="1" applyFill="1" applyBorder="1" applyAlignment="1">
      <alignment vertical="center" wrapText="1"/>
    </xf>
    <xf numFmtId="0" fontId="54" fillId="14" borderId="72" xfId="0" applyFont="1" applyFill="1" applyBorder="1" applyAlignment="1">
      <alignment vertical="center" wrapText="1"/>
    </xf>
    <xf numFmtId="38" fontId="59" fillId="14" borderId="76" xfId="3" applyFont="1" applyFill="1" applyBorder="1" applyAlignment="1">
      <alignment vertical="center" shrinkToFit="1"/>
    </xf>
    <xf numFmtId="38" fontId="59" fillId="14" borderId="68" xfId="3" applyFont="1" applyFill="1" applyBorder="1" applyAlignment="1">
      <alignment vertical="center" shrinkToFit="1"/>
    </xf>
    <xf numFmtId="38" fontId="59" fillId="14" borderId="69" xfId="3" applyFont="1" applyFill="1" applyBorder="1" applyAlignment="1">
      <alignment vertical="center" shrinkToFit="1"/>
    </xf>
    <xf numFmtId="38" fontId="59" fillId="14" borderId="60" xfId="3" applyFont="1" applyFill="1" applyBorder="1" applyAlignment="1">
      <alignment vertical="center" shrinkToFit="1"/>
    </xf>
    <xf numFmtId="38" fontId="59" fillId="14" borderId="71" xfId="3" applyFont="1" applyFill="1" applyBorder="1" applyAlignment="1">
      <alignment vertical="center" shrinkToFit="1"/>
    </xf>
    <xf numFmtId="38" fontId="59" fillId="14" borderId="72" xfId="3" applyFont="1" applyFill="1" applyBorder="1" applyAlignment="1">
      <alignment vertical="center" shrinkToFit="1"/>
    </xf>
    <xf numFmtId="0" fontId="54" fillId="2" borderId="14" xfId="0" applyFont="1" applyFill="1" applyBorder="1" applyAlignment="1">
      <alignment horizontal="center" vertical="center" textRotation="255" wrapText="1"/>
    </xf>
    <xf numFmtId="0" fontId="54" fillId="2" borderId="0" xfId="0" applyFont="1" applyFill="1" applyAlignment="1">
      <alignment horizontal="center" vertical="center" textRotation="255" wrapText="1"/>
    </xf>
    <xf numFmtId="0" fontId="54" fillId="2" borderId="28" xfId="0" applyFont="1" applyFill="1" applyBorder="1" applyAlignment="1">
      <alignment horizontal="center" vertical="center" textRotation="255" wrapText="1"/>
    </xf>
    <xf numFmtId="0" fontId="54" fillId="2" borderId="25" xfId="0" applyFont="1" applyFill="1" applyBorder="1" applyAlignment="1">
      <alignment horizontal="center" vertical="center" textRotation="255" wrapText="1"/>
    </xf>
    <xf numFmtId="0" fontId="54" fillId="2" borderId="26" xfId="0" applyFont="1" applyFill="1" applyBorder="1" applyAlignment="1">
      <alignment horizontal="center" vertical="center" textRotation="255" wrapText="1"/>
    </xf>
    <xf numFmtId="0" fontId="54" fillId="2" borderId="27" xfId="0" applyFont="1" applyFill="1" applyBorder="1" applyAlignment="1">
      <alignment horizontal="center" vertical="center" textRotation="255" wrapText="1"/>
    </xf>
    <xf numFmtId="38" fontId="59" fillId="4" borderId="27" xfId="3" applyFont="1" applyFill="1" applyBorder="1" applyAlignment="1">
      <alignment horizontal="center" vertical="center" shrinkToFit="1"/>
    </xf>
    <xf numFmtId="38" fontId="59" fillId="4" borderId="13" xfId="3" applyFont="1" applyFill="1" applyBorder="1" applyAlignment="1">
      <alignment horizontal="center" vertical="center" shrinkToFit="1"/>
    </xf>
    <xf numFmtId="38" fontId="59" fillId="4" borderId="11" xfId="3" applyFont="1" applyFill="1" applyBorder="1" applyAlignment="1">
      <alignment horizontal="center" vertical="center" shrinkToFit="1"/>
    </xf>
    <xf numFmtId="38" fontId="59" fillId="4" borderId="1" xfId="3" applyFont="1" applyFill="1" applyBorder="1" applyAlignment="1">
      <alignment horizontal="center" vertical="center" shrinkToFit="1"/>
    </xf>
    <xf numFmtId="0" fontId="54" fillId="2" borderId="15" xfId="0" applyFont="1" applyFill="1" applyBorder="1" applyAlignment="1">
      <alignment horizontal="center" vertical="center" wrapText="1"/>
    </xf>
    <xf numFmtId="0" fontId="54" fillId="2" borderId="24" xfId="0" applyFont="1" applyFill="1" applyBorder="1" applyAlignment="1">
      <alignment horizontal="center" vertical="center" wrapText="1"/>
    </xf>
    <xf numFmtId="0" fontId="54" fillId="2" borderId="16" xfId="0" applyFont="1" applyFill="1" applyBorder="1" applyAlignment="1">
      <alignment horizontal="center" vertical="center" wrapText="1"/>
    </xf>
    <xf numFmtId="0" fontId="54" fillId="2" borderId="25" xfId="0" applyFont="1" applyFill="1" applyBorder="1" applyAlignment="1">
      <alignment horizontal="center" vertical="center" wrapText="1"/>
    </xf>
    <xf numFmtId="0" fontId="54" fillId="2" borderId="26" xfId="0" applyFont="1" applyFill="1" applyBorder="1" applyAlignment="1">
      <alignment horizontal="center" vertical="center" wrapText="1"/>
    </xf>
    <xf numFmtId="0" fontId="54" fillId="2" borderId="27" xfId="0" applyFont="1" applyFill="1" applyBorder="1" applyAlignment="1">
      <alignment horizontal="center" vertical="center" wrapText="1"/>
    </xf>
    <xf numFmtId="0" fontId="0" fillId="0" borderId="0" xfId="0" applyAlignment="1">
      <alignment vertical="top"/>
    </xf>
    <xf numFmtId="0" fontId="22" fillId="0" borderId="0" xfId="0" applyFont="1" applyAlignment="1">
      <alignment horizontal="center" vertical="top"/>
    </xf>
  </cellXfs>
  <cellStyles count="5">
    <cellStyle name="パーセント" xfId="1" builtinId="5"/>
    <cellStyle name="ハイパーリンク" xfId="2" builtinId="8"/>
    <cellStyle name="桁区切り" xfId="4" builtinId="6"/>
    <cellStyle name="桁区切り 2" xfId="3" xr:uid="{00000000-0005-0000-0000-000003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95250</xdr:colOff>
      <xdr:row>36</xdr:row>
      <xdr:rowOff>0</xdr:rowOff>
    </xdr:from>
    <xdr:to>
      <xdr:col>3</xdr:col>
      <xdr:colOff>95250</xdr:colOff>
      <xdr:row>43</xdr:row>
      <xdr:rowOff>1725</xdr:rowOff>
    </xdr:to>
    <xdr:cxnSp macro="">
      <xdr:nvCxnSpPr>
        <xdr:cNvPr id="3" name="直線矢印コネクタ 2">
          <a:extLst>
            <a:ext uri="{FF2B5EF4-FFF2-40B4-BE49-F238E27FC236}">
              <a16:creationId xmlns:a16="http://schemas.microsoft.com/office/drawing/2014/main" id="{00000000-0008-0000-0200-000003000000}"/>
            </a:ext>
          </a:extLst>
        </xdr:cNvPr>
        <xdr:cNvCxnSpPr/>
      </xdr:nvCxnSpPr>
      <xdr:spPr>
        <a:xfrm>
          <a:off x="5829300" y="8201025"/>
          <a:ext cx="0" cy="1440000"/>
        </a:xfrm>
        <a:prstGeom prst="straightConnector1">
          <a:avLst/>
        </a:prstGeom>
        <a:ln w="28575">
          <a:solidFill>
            <a:srgbClr val="FF0000"/>
          </a:solidFill>
          <a:prstDash val="dash"/>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85725</xdr:colOff>
      <xdr:row>2</xdr:row>
      <xdr:rowOff>47625</xdr:rowOff>
    </xdr:from>
    <xdr:to>
      <xdr:col>3</xdr:col>
      <xdr:colOff>104775</xdr:colOff>
      <xdr:row>19</xdr:row>
      <xdr:rowOff>152400</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a:off x="5819775" y="447675"/>
          <a:ext cx="19050" cy="4067175"/>
        </a:xfrm>
        <a:prstGeom prst="straightConnector1">
          <a:avLst/>
        </a:prstGeom>
        <a:ln w="28575">
          <a:solidFill>
            <a:srgbClr val="FF0000"/>
          </a:solidFill>
          <a:prstDash val="dash"/>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25</xdr:col>
      <xdr:colOff>179294</xdr:colOff>
      <xdr:row>1</xdr:row>
      <xdr:rowOff>0</xdr:rowOff>
    </xdr:from>
    <xdr:to>
      <xdr:col>44</xdr:col>
      <xdr:colOff>56029</xdr:colOff>
      <xdr:row>3</xdr:row>
      <xdr:rowOff>0</xdr:rowOff>
    </xdr:to>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5894294" y="246529"/>
          <a:ext cx="4347882" cy="926167"/>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取り下げる理由を記入して印刷してください。</a:t>
          </a:r>
          <a:endParaRPr kumimoji="1" lang="en-US" altLang="ja-JP" sz="1100"/>
        </a:p>
        <a:p>
          <a:endParaRPr kumimoji="1" lang="en-US" altLang="ja-JP" sz="1100"/>
        </a:p>
        <a:p>
          <a:r>
            <a:rPr kumimoji="1" lang="ja-JP" altLang="en-US" sz="1100"/>
            <a:t>その他の項目は「共通項目</a:t>
          </a:r>
          <a:r>
            <a:rPr kumimoji="1" lang="en-US" altLang="ja-JP" sz="1100"/>
            <a:t>(</a:t>
          </a:r>
          <a:r>
            <a:rPr kumimoji="1" lang="ja-JP" altLang="en-US" sz="1100"/>
            <a:t>入力</a:t>
          </a:r>
          <a:r>
            <a:rPr kumimoji="1" lang="en-US" altLang="ja-JP" sz="1100"/>
            <a:t>)</a:t>
          </a:r>
          <a:r>
            <a:rPr kumimoji="1" lang="ja-JP" altLang="en-US" sz="1100"/>
            <a:t>」シートから転記されます。</a:t>
          </a:r>
        </a:p>
      </xdr:txBody>
    </xdr:sp>
    <xdr:clientData/>
  </xdr:twoCellAnchor>
  <xdr:twoCellAnchor>
    <xdr:from>
      <xdr:col>26</xdr:col>
      <xdr:colOff>168088</xdr:colOff>
      <xdr:row>19</xdr:row>
      <xdr:rowOff>126066</xdr:rowOff>
    </xdr:from>
    <xdr:to>
      <xdr:col>43</xdr:col>
      <xdr:colOff>168088</xdr:colOff>
      <xdr:row>24</xdr:row>
      <xdr:rowOff>118410</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6118412" y="4227419"/>
          <a:ext cx="4000500" cy="1516344"/>
        </a:xfrm>
        <a:prstGeom prst="wedgeRectCallout">
          <a:avLst>
            <a:gd name="adj1" fmla="val -59140"/>
            <a:gd name="adj2" fmla="val 32592"/>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別に取り下げる理由を記載した書類を添付する場合は、「別添のとおり」と記載してください。</a:t>
          </a:r>
          <a:endParaRPr kumimoji="1" lang="en-US" altLang="ja-JP" sz="1100"/>
        </a:p>
        <a:p>
          <a:pPr algn="l"/>
          <a:r>
            <a:rPr kumimoji="1" lang="ja-JP" altLang="en-US" sz="1100"/>
            <a:t>別添の書式は自由です。</a:t>
          </a:r>
          <a:endParaRPr kumimoji="1" lang="en-US" altLang="ja-JP" sz="1100"/>
        </a:p>
      </xdr:txBody>
    </xdr:sp>
    <xdr:clientData/>
  </xdr:twoCellAnchor>
  <xdr:twoCellAnchor>
    <xdr:from>
      <xdr:col>26</xdr:col>
      <xdr:colOff>156881</xdr:colOff>
      <xdr:row>6</xdr:row>
      <xdr:rowOff>44823</xdr:rowOff>
    </xdr:from>
    <xdr:to>
      <xdr:col>43</xdr:col>
      <xdr:colOff>168087</xdr:colOff>
      <xdr:row>16</xdr:row>
      <xdr:rowOff>480361</xdr:rowOff>
    </xdr:to>
    <xdr:sp macro="" textlink="">
      <xdr:nvSpPr>
        <xdr:cNvPr id="5" name="テキスト ボックス 4">
          <a:extLst>
            <a:ext uri="{FF2B5EF4-FFF2-40B4-BE49-F238E27FC236}">
              <a16:creationId xmlns:a16="http://schemas.microsoft.com/office/drawing/2014/main" id="{00000000-0008-0000-0D00-000005000000}"/>
            </a:ext>
          </a:extLst>
        </xdr:cNvPr>
        <xdr:cNvSpPr txBox="1"/>
      </xdr:nvSpPr>
      <xdr:spPr>
        <a:xfrm>
          <a:off x="6107205" y="1199029"/>
          <a:ext cx="4011706" cy="2710332"/>
        </a:xfrm>
        <a:prstGeom prst="wedgeRectCallout">
          <a:avLst>
            <a:gd name="adj1" fmla="val -60633"/>
            <a:gd name="adj2" fmla="val 29878"/>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「交付申請の取下」</a:t>
          </a:r>
          <a:endParaRPr kumimoji="1" lang="en-US" altLang="ja-JP" sz="1100"/>
        </a:p>
        <a:p>
          <a:pPr algn="l"/>
          <a:r>
            <a:rPr kumimoji="1" lang="ja-JP" altLang="en-US" sz="1100"/>
            <a:t>　交付決定を受けた場合で、</a:t>
          </a:r>
          <a:endParaRPr kumimoji="1" lang="en-US" altLang="ja-JP" sz="1100"/>
        </a:p>
        <a:p>
          <a:pPr algn="l"/>
          <a:r>
            <a:rPr kumimoji="1" lang="ja-JP" altLang="en-US" sz="1100"/>
            <a:t>　交付決定の内容や条件に不服があるときに、</a:t>
          </a:r>
          <a:endParaRPr kumimoji="1" lang="en-US" altLang="ja-JP" sz="1100"/>
        </a:p>
        <a:p>
          <a:pPr algn="l"/>
          <a:r>
            <a:rPr kumimoji="1" lang="ja-JP" altLang="en-US" sz="1100"/>
            <a:t>　申請を取り下げること。</a:t>
          </a:r>
          <a:endParaRPr kumimoji="1" lang="en-US" altLang="ja-JP" sz="1100"/>
        </a:p>
        <a:p>
          <a:pPr algn="l"/>
          <a:r>
            <a:rPr kumimoji="1" lang="ja-JP" altLang="en-US" sz="1100"/>
            <a:t>　</a:t>
          </a:r>
          <a:endParaRPr kumimoji="1" lang="en-US" altLang="ja-JP" sz="1100"/>
        </a:p>
        <a:p>
          <a:pPr algn="l"/>
          <a:r>
            <a:rPr kumimoji="1" lang="ja-JP" altLang="en-US" sz="1100"/>
            <a:t>　この届出がなされた場合は、交付決定はなかったものとみなされます。</a:t>
          </a:r>
          <a:endParaRPr kumimoji="1" lang="en-US" altLang="ja-JP" sz="1100"/>
        </a:p>
        <a:p>
          <a:pPr algn="l"/>
          <a:endParaRPr kumimoji="1" lang="en-US" altLang="ja-JP" sz="1100"/>
        </a:p>
        <a:p>
          <a:pPr algn="l"/>
          <a:r>
            <a:rPr kumimoji="1" lang="en-US" altLang="ja-JP" sz="1100"/>
            <a:t>※</a:t>
          </a:r>
          <a:r>
            <a:rPr kumimoji="1" lang="ja-JP" altLang="en-US" sz="1100"/>
            <a:t>何らかの理由で、間接補助事業の実施が困難になったときは、様式５号の変更申請を提出ください</a:t>
          </a:r>
          <a:endParaRPr kumimoji="1" lang="en-US" altLang="ja-JP" sz="1100"/>
        </a:p>
      </xdr:txBody>
    </xdr:sp>
    <xdr:clientData/>
  </xdr:twoCellAnchor>
  <xdr:twoCellAnchor>
    <xdr:from>
      <xdr:col>7</xdr:col>
      <xdr:colOff>201706</xdr:colOff>
      <xdr:row>10</xdr:row>
      <xdr:rowOff>100853</xdr:rowOff>
    </xdr:from>
    <xdr:to>
      <xdr:col>23</xdr:col>
      <xdr:colOff>138027</xdr:colOff>
      <xdr:row>14</xdr:row>
      <xdr:rowOff>42510</xdr:rowOff>
    </xdr:to>
    <xdr:sp macro="" textlink="">
      <xdr:nvSpPr>
        <xdr:cNvPr id="6" name="大かっこ 5">
          <a:extLst>
            <a:ext uri="{FF2B5EF4-FFF2-40B4-BE49-F238E27FC236}">
              <a16:creationId xmlns:a16="http://schemas.microsoft.com/office/drawing/2014/main" id="{00000000-0008-0000-0D00-000006000000}"/>
            </a:ext>
          </a:extLst>
        </xdr:cNvPr>
        <xdr:cNvSpPr/>
      </xdr:nvSpPr>
      <xdr:spPr>
        <a:xfrm>
          <a:off x="1848971" y="2958353"/>
          <a:ext cx="3701497" cy="871745"/>
        </a:xfrm>
        <a:prstGeom prst="bracketPair">
          <a:avLst>
            <a:gd name="adj" fmla="val 7985"/>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25</xdr:col>
      <xdr:colOff>179294</xdr:colOff>
      <xdr:row>0</xdr:row>
      <xdr:rowOff>0</xdr:rowOff>
    </xdr:from>
    <xdr:to>
      <xdr:col>44</xdr:col>
      <xdr:colOff>56029</xdr:colOff>
      <xdr:row>4</xdr:row>
      <xdr:rowOff>22412</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5894294" y="246529"/>
          <a:ext cx="4347882" cy="750795"/>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取り下げる理由を記入して印刷してください。</a:t>
          </a:r>
          <a:endParaRPr kumimoji="1" lang="en-US" altLang="ja-JP" sz="1100"/>
        </a:p>
        <a:p>
          <a:endParaRPr kumimoji="1" lang="en-US" altLang="ja-JP" sz="1100"/>
        </a:p>
        <a:p>
          <a:r>
            <a:rPr kumimoji="1" lang="ja-JP" altLang="en-US" sz="1100"/>
            <a:t>その他の項目は「共通項目</a:t>
          </a:r>
          <a:r>
            <a:rPr kumimoji="1" lang="en-US" altLang="ja-JP" sz="1100"/>
            <a:t>(</a:t>
          </a:r>
          <a:r>
            <a:rPr kumimoji="1" lang="ja-JP" altLang="en-US" sz="1100"/>
            <a:t>入力</a:t>
          </a:r>
          <a:r>
            <a:rPr kumimoji="1" lang="en-US" altLang="ja-JP" sz="1100"/>
            <a:t>)</a:t>
          </a:r>
          <a:r>
            <a:rPr kumimoji="1" lang="ja-JP" altLang="en-US" sz="1100"/>
            <a:t>」シートから転記されます。</a:t>
          </a:r>
        </a:p>
      </xdr:txBody>
    </xdr:sp>
    <xdr:clientData/>
  </xdr:twoCellAnchor>
  <xdr:twoCellAnchor>
    <xdr:from>
      <xdr:col>26</xdr:col>
      <xdr:colOff>145676</xdr:colOff>
      <xdr:row>18</xdr:row>
      <xdr:rowOff>322730</xdr:rowOff>
    </xdr:from>
    <xdr:to>
      <xdr:col>43</xdr:col>
      <xdr:colOff>145676</xdr:colOff>
      <xdr:row>26</xdr:row>
      <xdr:rowOff>39968</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6035488" y="4867836"/>
          <a:ext cx="3962400" cy="1806014"/>
        </a:xfrm>
        <a:prstGeom prst="wedgeRectCallout">
          <a:avLst>
            <a:gd name="adj1" fmla="val -59140"/>
            <a:gd name="adj2" fmla="val 32592"/>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別に変更の理由及び内容を記載した書類を添付する場合は、「別添のとおり」と記載してください。</a:t>
          </a:r>
          <a:endParaRPr kumimoji="1" lang="en-US" altLang="ja-JP" sz="1100"/>
        </a:p>
        <a:p>
          <a:pPr algn="l"/>
          <a:r>
            <a:rPr kumimoji="1" lang="ja-JP" altLang="en-US" sz="1100"/>
            <a:t>別添の書式は自由です。</a:t>
          </a:r>
          <a:endParaRPr kumimoji="1" lang="en-US" altLang="ja-JP" sz="1100"/>
        </a:p>
      </xdr:txBody>
    </xdr:sp>
    <xdr:clientData/>
  </xdr:twoCellAnchor>
  <xdr:twoCellAnchor>
    <xdr:from>
      <xdr:col>7</xdr:col>
      <xdr:colOff>201706</xdr:colOff>
      <xdr:row>9</xdr:row>
      <xdr:rowOff>100853</xdr:rowOff>
    </xdr:from>
    <xdr:to>
      <xdr:col>23</xdr:col>
      <xdr:colOff>138027</xdr:colOff>
      <xdr:row>13</xdr:row>
      <xdr:rowOff>42510</xdr:rowOff>
    </xdr:to>
    <xdr:sp macro="" textlink="">
      <xdr:nvSpPr>
        <xdr:cNvPr id="5" name="大かっこ 4">
          <a:extLst>
            <a:ext uri="{FF2B5EF4-FFF2-40B4-BE49-F238E27FC236}">
              <a16:creationId xmlns:a16="http://schemas.microsoft.com/office/drawing/2014/main" id="{00000000-0008-0000-0E00-000005000000}"/>
            </a:ext>
          </a:extLst>
        </xdr:cNvPr>
        <xdr:cNvSpPr/>
      </xdr:nvSpPr>
      <xdr:spPr>
        <a:xfrm>
          <a:off x="1868581" y="2243978"/>
          <a:ext cx="3746321" cy="865582"/>
        </a:xfrm>
        <a:prstGeom prst="bracketPair">
          <a:avLst>
            <a:gd name="adj" fmla="val 7985"/>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25</xdr:col>
      <xdr:colOff>179294</xdr:colOff>
      <xdr:row>0</xdr:row>
      <xdr:rowOff>0</xdr:rowOff>
    </xdr:from>
    <xdr:to>
      <xdr:col>44</xdr:col>
      <xdr:colOff>56029</xdr:colOff>
      <xdr:row>4</xdr:row>
      <xdr:rowOff>0</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5960969" y="247650"/>
          <a:ext cx="4401110" cy="755837"/>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県から遂行状況について報告の依頼をした際に、</a:t>
          </a:r>
          <a:endParaRPr kumimoji="1" lang="en-US" altLang="ja-JP" sz="1100"/>
        </a:p>
        <a:p>
          <a:r>
            <a:rPr kumimoji="1" lang="ja-JP" altLang="en-US" sz="1100"/>
            <a:t>この様式により報告してください。</a:t>
          </a:r>
        </a:p>
      </xdr:txBody>
    </xdr:sp>
    <xdr:clientData/>
  </xdr:twoCellAnchor>
  <xdr:twoCellAnchor>
    <xdr:from>
      <xdr:col>26</xdr:col>
      <xdr:colOff>201706</xdr:colOff>
      <xdr:row>16</xdr:row>
      <xdr:rowOff>246528</xdr:rowOff>
    </xdr:from>
    <xdr:to>
      <xdr:col>43</xdr:col>
      <xdr:colOff>201706</xdr:colOff>
      <xdr:row>25</xdr:row>
      <xdr:rowOff>123265</xdr:rowOff>
    </xdr:to>
    <xdr:sp macro="" textlink="">
      <xdr:nvSpPr>
        <xdr:cNvPr id="3" name="テキスト ボックス 2">
          <a:extLst>
            <a:ext uri="{FF2B5EF4-FFF2-40B4-BE49-F238E27FC236}">
              <a16:creationId xmlns:a16="http://schemas.microsoft.com/office/drawing/2014/main" id="{00000000-0008-0000-0F00-000003000000}"/>
            </a:ext>
          </a:extLst>
        </xdr:cNvPr>
        <xdr:cNvSpPr txBox="1"/>
      </xdr:nvSpPr>
      <xdr:spPr>
        <a:xfrm>
          <a:off x="6152030" y="4347881"/>
          <a:ext cx="4000500" cy="2353237"/>
        </a:xfrm>
        <a:prstGeom prst="wedgeRectCallout">
          <a:avLst>
            <a:gd name="adj1" fmla="val -59140"/>
            <a:gd name="adj2" fmla="val 32592"/>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「№」及び「設備等名称」は事業計画③から転記されます。</a:t>
          </a:r>
          <a:endParaRPr kumimoji="1" lang="en-US" altLang="ja-JP" sz="1100"/>
        </a:p>
        <a:p>
          <a:pPr algn="l"/>
          <a:r>
            <a:rPr kumimoji="1" lang="ja-JP" altLang="ja-JP" sz="1100">
              <a:solidFill>
                <a:schemeClr val="dk1"/>
              </a:solidFill>
              <a:effectLst/>
              <a:latin typeface="+mn-lt"/>
              <a:ea typeface="+mn-ea"/>
              <a:cs typeface="+mn-cs"/>
            </a:rPr>
            <a:t>「納期（年月日）」</a:t>
          </a:r>
          <a:r>
            <a:rPr kumimoji="1" lang="ja-JP" altLang="en-US" sz="1100">
              <a:solidFill>
                <a:schemeClr val="dk1"/>
              </a:solidFill>
              <a:effectLst/>
              <a:latin typeface="+mn-lt"/>
              <a:ea typeface="+mn-ea"/>
              <a:cs typeface="+mn-cs"/>
            </a:rPr>
            <a:t>は現時点の納期を記載してください。</a:t>
          </a:r>
          <a:endParaRPr kumimoji="1" lang="en-US" altLang="ja-JP" sz="1100"/>
        </a:p>
        <a:p>
          <a:pPr algn="l"/>
          <a:r>
            <a:rPr kumimoji="1" lang="ja-JP" altLang="en-US" sz="1100"/>
            <a:t>「導入状況」は、次のいずれかから選択してください。</a:t>
          </a:r>
          <a:endParaRPr kumimoji="1" lang="en-US" altLang="ja-JP" sz="1100"/>
        </a:p>
        <a:p>
          <a:pPr algn="l"/>
          <a:r>
            <a:rPr kumimoji="1" lang="ja-JP" altLang="en-US" sz="1100"/>
            <a:t>　・納品済み</a:t>
          </a:r>
          <a:endParaRPr kumimoji="1" lang="en-US" altLang="ja-JP" sz="1100"/>
        </a:p>
        <a:p>
          <a:pPr algn="l"/>
          <a:r>
            <a:rPr kumimoji="1" lang="ja-JP" altLang="en-US" sz="1100"/>
            <a:t>　・納期内に納品予定</a:t>
          </a:r>
          <a:endParaRPr kumimoji="1" lang="en-US" altLang="ja-JP" sz="1100"/>
        </a:p>
        <a:p>
          <a:pPr algn="l"/>
          <a:r>
            <a:rPr kumimoji="1" lang="ja-JP" altLang="en-US" sz="1100"/>
            <a:t>　・納期後に納品予定</a:t>
          </a:r>
          <a:endParaRPr kumimoji="1" lang="en-US" altLang="ja-JP" sz="1100"/>
        </a:p>
        <a:p>
          <a:pPr algn="l"/>
          <a:endParaRPr kumimoji="1" lang="en-US" altLang="ja-JP" sz="1100"/>
        </a:p>
        <a:p>
          <a:pPr algn="l"/>
          <a:r>
            <a:rPr kumimoji="1" lang="ja-JP" altLang="en-US" sz="1100"/>
            <a:t>「納期後に納品予定」を選択した場合は、２．に納品予定日（時期）及び納期に間に合わない理由を記載してください。</a:t>
          </a:r>
          <a:endParaRPr kumimoji="1" lang="en-US" altLang="ja-JP" sz="1100"/>
        </a:p>
        <a:p>
          <a:pPr algn="l"/>
          <a:endParaRPr kumimoji="1" lang="en-US" altLang="ja-JP" sz="1100"/>
        </a:p>
      </xdr:txBody>
    </xdr:sp>
    <xdr:clientData/>
  </xdr:twoCellAnchor>
  <xdr:twoCellAnchor>
    <xdr:from>
      <xdr:col>7</xdr:col>
      <xdr:colOff>201706</xdr:colOff>
      <xdr:row>8</xdr:row>
      <xdr:rowOff>100853</xdr:rowOff>
    </xdr:from>
    <xdr:to>
      <xdr:col>23</xdr:col>
      <xdr:colOff>138027</xdr:colOff>
      <xdr:row>12</xdr:row>
      <xdr:rowOff>42510</xdr:rowOff>
    </xdr:to>
    <xdr:sp macro="" textlink="">
      <xdr:nvSpPr>
        <xdr:cNvPr id="4" name="大かっこ 3">
          <a:extLst>
            <a:ext uri="{FF2B5EF4-FFF2-40B4-BE49-F238E27FC236}">
              <a16:creationId xmlns:a16="http://schemas.microsoft.com/office/drawing/2014/main" id="{00000000-0008-0000-0F00-000004000000}"/>
            </a:ext>
          </a:extLst>
        </xdr:cNvPr>
        <xdr:cNvSpPr/>
      </xdr:nvSpPr>
      <xdr:spPr>
        <a:xfrm>
          <a:off x="1868581" y="2243978"/>
          <a:ext cx="3746321" cy="865582"/>
        </a:xfrm>
        <a:prstGeom prst="bracketPair">
          <a:avLst>
            <a:gd name="adj" fmla="val 7985"/>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52294</xdr:colOff>
      <xdr:row>27</xdr:row>
      <xdr:rowOff>149412</xdr:rowOff>
    </xdr:from>
    <xdr:to>
      <xdr:col>43</xdr:col>
      <xdr:colOff>52294</xdr:colOff>
      <xdr:row>36</xdr:row>
      <xdr:rowOff>78443</xdr:rowOff>
    </xdr:to>
    <xdr:sp macro="" textlink="">
      <xdr:nvSpPr>
        <xdr:cNvPr id="5" name="テキスト ボックス 4">
          <a:extLst>
            <a:ext uri="{FF2B5EF4-FFF2-40B4-BE49-F238E27FC236}">
              <a16:creationId xmlns:a16="http://schemas.microsoft.com/office/drawing/2014/main" id="{00000000-0008-0000-0F00-000005000000}"/>
            </a:ext>
          </a:extLst>
        </xdr:cNvPr>
        <xdr:cNvSpPr txBox="1"/>
      </xdr:nvSpPr>
      <xdr:spPr>
        <a:xfrm>
          <a:off x="5909235" y="6932706"/>
          <a:ext cx="3937000" cy="2170208"/>
        </a:xfrm>
        <a:prstGeom prst="wedgeRectCallout">
          <a:avLst>
            <a:gd name="adj1" fmla="val -59140"/>
            <a:gd name="adj2" fmla="val 32592"/>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当初計画以外の専門家でない者から助言を受けた場合は、氏名を記載してください。</a:t>
          </a:r>
          <a:endParaRPr kumimoji="1" lang="en-US" altLang="ja-JP"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25</xdr:col>
      <xdr:colOff>91109</xdr:colOff>
      <xdr:row>2</xdr:row>
      <xdr:rowOff>157368</xdr:rowOff>
    </xdr:from>
    <xdr:to>
      <xdr:col>43</xdr:col>
      <xdr:colOff>100853</xdr:colOff>
      <xdr:row>8</xdr:row>
      <xdr:rowOff>256760</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5794903" y="706456"/>
          <a:ext cx="4245568" cy="1332039"/>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押印不要です。</a:t>
          </a:r>
          <a:endParaRPr kumimoji="1" lang="en-US" altLang="ja-JP" sz="1100"/>
        </a:p>
        <a:p>
          <a:endParaRPr kumimoji="1" lang="en-US" altLang="ja-JP" sz="1100"/>
        </a:p>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」及び「実績報告」シートに</a:t>
          </a:r>
          <a:endParaRPr kumimoji="1" lang="en-US" altLang="ja-JP" sz="1100"/>
        </a:p>
        <a:p>
          <a:r>
            <a:rPr kumimoji="1" lang="ja-JP" altLang="en-US" sz="1100"/>
            <a:t>入力した内容が、転記されますので内容を確認してください。</a:t>
          </a:r>
        </a:p>
      </xdr:txBody>
    </xdr:sp>
    <xdr:clientData/>
  </xdr:twoCellAnchor>
  <xdr:twoCellAnchor>
    <xdr:from>
      <xdr:col>7</xdr:col>
      <xdr:colOff>209550</xdr:colOff>
      <xdr:row>10</xdr:row>
      <xdr:rowOff>85725</xdr:rowOff>
    </xdr:from>
    <xdr:to>
      <xdr:col>23</xdr:col>
      <xdr:colOff>76200</xdr:colOff>
      <xdr:row>14</xdr:row>
      <xdr:rowOff>38100</xdr:rowOff>
    </xdr:to>
    <xdr:sp macro="" textlink="">
      <xdr:nvSpPr>
        <xdr:cNvPr id="3" name="大かっこ 2">
          <a:extLst>
            <a:ext uri="{FF2B5EF4-FFF2-40B4-BE49-F238E27FC236}">
              <a16:creationId xmlns:a16="http://schemas.microsoft.com/office/drawing/2014/main" id="{00000000-0008-0000-1000-000003000000}"/>
            </a:ext>
          </a:extLst>
        </xdr:cNvPr>
        <xdr:cNvSpPr/>
      </xdr:nvSpPr>
      <xdr:spPr>
        <a:xfrm>
          <a:off x="1876425" y="2409825"/>
          <a:ext cx="3667125" cy="876300"/>
        </a:xfrm>
        <a:prstGeom prst="bracketPair">
          <a:avLst>
            <a:gd name="adj" fmla="val 7985"/>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26</xdr:col>
      <xdr:colOff>9525</xdr:colOff>
      <xdr:row>8</xdr:row>
      <xdr:rowOff>114300</xdr:rowOff>
    </xdr:from>
    <xdr:to>
      <xdr:col>35</xdr:col>
      <xdr:colOff>9525</xdr:colOff>
      <xdr:row>12</xdr:row>
      <xdr:rowOff>114301</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6200775" y="2028825"/>
          <a:ext cx="2143125" cy="100965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事業終了日を入力ください</a:t>
          </a:r>
          <a:endParaRPr kumimoji="1" lang="en-US" altLang="ja-JP"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196850</xdr:colOff>
      <xdr:row>6</xdr:row>
      <xdr:rowOff>101600</xdr:rowOff>
    </xdr:from>
    <xdr:to>
      <xdr:col>8</xdr:col>
      <xdr:colOff>279400</xdr:colOff>
      <xdr:row>8</xdr:row>
      <xdr:rowOff>358776</xdr:rowOff>
    </xdr:to>
    <xdr:sp macro="" textlink="">
      <xdr:nvSpPr>
        <xdr:cNvPr id="2" name="テキスト ボックス 1">
          <a:extLst>
            <a:ext uri="{FF2B5EF4-FFF2-40B4-BE49-F238E27FC236}">
              <a16:creationId xmlns:a16="http://schemas.microsoft.com/office/drawing/2014/main" id="{00000000-0008-0000-1400-000002000000}"/>
            </a:ext>
          </a:extLst>
        </xdr:cNvPr>
        <xdr:cNvSpPr txBox="1"/>
      </xdr:nvSpPr>
      <xdr:spPr>
        <a:xfrm>
          <a:off x="9369425" y="882650"/>
          <a:ext cx="2139950" cy="1000126"/>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色が付けていないセルに</a:t>
          </a:r>
          <a:endParaRPr kumimoji="1" lang="en-US" altLang="ja-JP" sz="1100"/>
        </a:p>
        <a:p>
          <a:pPr algn="l"/>
          <a:r>
            <a:rPr kumimoji="1" lang="ja-JP" altLang="en-US" sz="1100"/>
            <a:t>入力ください。</a:t>
          </a:r>
          <a:endParaRPr kumimoji="1" lang="en-US" altLang="ja-JP" sz="1100"/>
        </a:p>
      </xdr:txBody>
    </xdr:sp>
    <xdr:clientData/>
  </xdr:twoCellAnchor>
  <xdr:twoCellAnchor>
    <xdr:from>
      <xdr:col>5</xdr:col>
      <xdr:colOff>250825</xdr:colOff>
      <xdr:row>9</xdr:row>
      <xdr:rowOff>155575</xdr:rowOff>
    </xdr:from>
    <xdr:to>
      <xdr:col>8</xdr:col>
      <xdr:colOff>333375</xdr:colOff>
      <xdr:row>11</xdr:row>
      <xdr:rowOff>269876</xdr:rowOff>
    </xdr:to>
    <xdr:sp macro="" textlink="">
      <xdr:nvSpPr>
        <xdr:cNvPr id="3" name="テキスト ボックス 2">
          <a:extLst>
            <a:ext uri="{FF2B5EF4-FFF2-40B4-BE49-F238E27FC236}">
              <a16:creationId xmlns:a16="http://schemas.microsoft.com/office/drawing/2014/main" id="{00000000-0008-0000-1400-000003000000}"/>
            </a:ext>
          </a:extLst>
        </xdr:cNvPr>
        <xdr:cNvSpPr txBox="1"/>
      </xdr:nvSpPr>
      <xdr:spPr>
        <a:xfrm>
          <a:off x="9426575" y="2727325"/>
          <a:ext cx="2130425" cy="113030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設備等が５種類以上ある場合は、</a:t>
          </a:r>
          <a:r>
            <a:rPr kumimoji="1" lang="en-US" altLang="ja-JP" sz="1100"/>
            <a:t>10</a:t>
          </a:r>
          <a:r>
            <a:rPr kumimoji="1" lang="ja-JP" altLang="en-US" sz="1100"/>
            <a:t>行～</a:t>
          </a:r>
          <a:r>
            <a:rPr kumimoji="1" lang="en-US" altLang="ja-JP" sz="1100"/>
            <a:t>15</a:t>
          </a:r>
          <a:r>
            <a:rPr kumimoji="1" lang="ja-JP" altLang="en-US" sz="1100"/>
            <a:t>行を再表示ください</a:t>
          </a:r>
          <a:endParaRPr kumimoji="1" lang="en-US" altLang="ja-JP"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27</xdr:col>
      <xdr:colOff>0</xdr:colOff>
      <xdr:row>15</xdr:row>
      <xdr:rowOff>0</xdr:rowOff>
    </xdr:from>
    <xdr:to>
      <xdr:col>40</xdr:col>
      <xdr:colOff>0</xdr:colOff>
      <xdr:row>20</xdr:row>
      <xdr:rowOff>0</xdr:rowOff>
    </xdr:to>
    <xdr:sp macro="" textlink="">
      <xdr:nvSpPr>
        <xdr:cNvPr id="2" name="テキスト ボックス 1">
          <a:extLst>
            <a:ext uri="{FF2B5EF4-FFF2-40B4-BE49-F238E27FC236}">
              <a16:creationId xmlns:a16="http://schemas.microsoft.com/office/drawing/2014/main" id="{00000000-0008-0000-1600-000002000000}"/>
            </a:ext>
          </a:extLst>
        </xdr:cNvPr>
        <xdr:cNvSpPr txBox="1"/>
      </xdr:nvSpPr>
      <xdr:spPr>
        <a:xfrm>
          <a:off x="6257925" y="3771899"/>
          <a:ext cx="3095625" cy="1238251"/>
        </a:xfrm>
        <a:prstGeom prst="wedgeRectCallout">
          <a:avLst>
            <a:gd name="adj1" fmla="val -57984"/>
            <a:gd name="adj2" fmla="val 33292"/>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rPr>
            <a:t>５０万円（税抜）以上の財産のみ</a:t>
          </a:r>
          <a:endParaRPr kumimoji="1" lang="en-US" altLang="ja-JP" sz="1100">
            <a:solidFill>
              <a:srgbClr val="FF0000"/>
            </a:solidFill>
          </a:endParaRPr>
        </a:p>
        <a:p>
          <a:pPr algn="l"/>
          <a:r>
            <a:rPr kumimoji="1" lang="ja-JP" altLang="en-US" sz="1100"/>
            <a:t>入力ください。</a:t>
          </a:r>
          <a:endParaRPr kumimoji="1" lang="en-US" altLang="ja-JP" sz="1100"/>
        </a:p>
      </xdr:txBody>
    </xdr:sp>
    <xdr:clientData/>
  </xdr:twoCellAnchor>
  <xdr:twoCellAnchor>
    <xdr:from>
      <xdr:col>27</xdr:col>
      <xdr:colOff>0</xdr:colOff>
      <xdr:row>2</xdr:row>
      <xdr:rowOff>0</xdr:rowOff>
    </xdr:from>
    <xdr:to>
      <xdr:col>40</xdr:col>
      <xdr:colOff>0</xdr:colOff>
      <xdr:row>6</xdr:row>
      <xdr:rowOff>161925</xdr:rowOff>
    </xdr:to>
    <xdr:sp macro="" textlink="">
      <xdr:nvSpPr>
        <xdr:cNvPr id="3" name="テキスト ボックス 2">
          <a:extLst>
            <a:ext uri="{FF2B5EF4-FFF2-40B4-BE49-F238E27FC236}">
              <a16:creationId xmlns:a16="http://schemas.microsoft.com/office/drawing/2014/main" id="{00000000-0008-0000-1600-000003000000}"/>
            </a:ext>
          </a:extLst>
        </xdr:cNvPr>
        <xdr:cNvSpPr txBox="1"/>
      </xdr:nvSpPr>
      <xdr:spPr>
        <a:xfrm>
          <a:off x="6257925" y="1352550"/>
          <a:ext cx="3095625" cy="1190625"/>
        </a:xfrm>
        <a:prstGeom prst="wedgeRectCallout">
          <a:avLst>
            <a:gd name="adj1" fmla="val -58064"/>
            <a:gd name="adj2" fmla="val 694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」シートに入力ください。</a:t>
          </a:r>
          <a:endParaRPr kumimoji="1" lang="en-US" altLang="ja-JP" sz="1100"/>
        </a:p>
        <a:p>
          <a:r>
            <a:rPr kumimoji="1" lang="ja-JP" altLang="en-US" sz="1100"/>
            <a:t>内容が、転記されます。</a:t>
          </a:r>
          <a:endParaRPr kumimoji="1" lang="en-US" altLang="ja-JP" sz="1100"/>
        </a:p>
        <a:p>
          <a:endParaRPr kumimoji="1" lang="en-US" altLang="ja-JP" sz="1100"/>
        </a:p>
        <a:p>
          <a:r>
            <a:rPr kumimoji="1" lang="en-US" altLang="ja-JP" sz="1100">
              <a:solidFill>
                <a:srgbClr val="FF0000"/>
              </a:solidFill>
            </a:rPr>
            <a:t>※</a:t>
          </a:r>
          <a:r>
            <a:rPr kumimoji="1" lang="ja-JP" altLang="en-US" sz="1100">
              <a:solidFill>
                <a:srgbClr val="FF0000"/>
              </a:solidFill>
            </a:rPr>
            <a:t>日付は、実績報告日となります。</a:t>
          </a:r>
        </a:p>
      </xdr:txBody>
    </xdr:sp>
    <xdr:clientData/>
  </xdr:twoCellAnchor>
  <xdr:twoCellAnchor>
    <xdr:from>
      <xdr:col>27</xdr:col>
      <xdr:colOff>0</xdr:colOff>
      <xdr:row>22</xdr:row>
      <xdr:rowOff>0</xdr:rowOff>
    </xdr:from>
    <xdr:to>
      <xdr:col>42</xdr:col>
      <xdr:colOff>0</xdr:colOff>
      <xdr:row>29</xdr:row>
      <xdr:rowOff>47625</xdr:rowOff>
    </xdr:to>
    <xdr:sp macro="" textlink="">
      <xdr:nvSpPr>
        <xdr:cNvPr id="4" name="テキスト ボックス 3">
          <a:extLst>
            <a:ext uri="{FF2B5EF4-FFF2-40B4-BE49-F238E27FC236}">
              <a16:creationId xmlns:a16="http://schemas.microsoft.com/office/drawing/2014/main" id="{00000000-0008-0000-1600-000004000000}"/>
            </a:ext>
          </a:extLst>
        </xdr:cNvPr>
        <xdr:cNvSpPr txBox="1"/>
      </xdr:nvSpPr>
      <xdr:spPr>
        <a:xfrm>
          <a:off x="6257925" y="5372100"/>
          <a:ext cx="3571875" cy="1600200"/>
        </a:xfrm>
        <a:prstGeom prst="wedgeRectCallout">
          <a:avLst>
            <a:gd name="adj1" fmla="val -57984"/>
            <a:gd name="adj2" fmla="val 33292"/>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rPr>
            <a:t>税抜金額は、工事代等も含んだ金額になります。</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製品＠</a:t>
          </a:r>
          <a:r>
            <a:rPr kumimoji="1" lang="en-US" altLang="ja-JP" sz="1100">
              <a:solidFill>
                <a:srgbClr val="FF0000"/>
              </a:solidFill>
            </a:rPr>
            <a:t>20</a:t>
          </a:r>
          <a:r>
            <a:rPr kumimoji="1" lang="ja-JP" altLang="en-US" sz="1100">
              <a:solidFill>
                <a:srgbClr val="FF0000"/>
              </a:solidFill>
            </a:rPr>
            <a:t>万円</a:t>
          </a:r>
          <a:r>
            <a:rPr kumimoji="1" lang="en-US" altLang="ja-JP" sz="1100">
              <a:solidFill>
                <a:srgbClr val="FF0000"/>
              </a:solidFill>
            </a:rPr>
            <a:t>×</a:t>
          </a:r>
          <a:r>
            <a:rPr kumimoji="1" lang="ja-JP" altLang="en-US" sz="1100">
              <a:solidFill>
                <a:srgbClr val="FF0000"/>
              </a:solidFill>
            </a:rPr>
            <a:t>２機＝</a:t>
          </a:r>
          <a:r>
            <a:rPr kumimoji="1" lang="en-US" altLang="ja-JP" sz="1100">
              <a:solidFill>
                <a:srgbClr val="FF0000"/>
              </a:solidFill>
            </a:rPr>
            <a:t>40</a:t>
          </a:r>
          <a:r>
            <a:rPr kumimoji="1" lang="ja-JP" altLang="en-US" sz="1100">
              <a:solidFill>
                <a:srgbClr val="FF0000"/>
              </a:solidFill>
            </a:rPr>
            <a:t>万円</a:t>
          </a:r>
          <a:endParaRPr kumimoji="1" lang="en-US" altLang="ja-JP" sz="1100">
            <a:solidFill>
              <a:srgbClr val="FF0000"/>
            </a:solidFill>
          </a:endParaRPr>
        </a:p>
        <a:p>
          <a:pPr algn="l"/>
          <a:r>
            <a:rPr kumimoji="1" lang="ja-JP" altLang="en-US" sz="1100"/>
            <a:t>上記工事代・諸経費</a:t>
          </a:r>
          <a:r>
            <a:rPr kumimoji="1" lang="en-US" altLang="ja-JP" sz="1100"/>
            <a:t>=10</a:t>
          </a:r>
          <a:r>
            <a:rPr kumimoji="1" lang="ja-JP" altLang="en-US" sz="1100"/>
            <a:t>万円</a:t>
          </a:r>
          <a:endParaRPr kumimoji="1" lang="en-US" altLang="ja-JP" sz="1100"/>
        </a:p>
        <a:p>
          <a:pPr algn="l"/>
          <a:endParaRPr kumimoji="1" lang="en-US" altLang="ja-JP" sz="1100"/>
        </a:p>
        <a:p>
          <a:pPr algn="l"/>
          <a:r>
            <a:rPr kumimoji="1" lang="ja-JP" altLang="ja-JP" sz="1100">
              <a:solidFill>
                <a:schemeClr val="dk1"/>
              </a:solidFill>
              <a:effectLst/>
              <a:latin typeface="+mn-lt"/>
              <a:ea typeface="+mn-ea"/>
              <a:cs typeface="+mn-cs"/>
            </a:rPr>
            <a:t>税抜金額</a:t>
          </a:r>
          <a:r>
            <a:rPr kumimoji="1" lang="ja-JP" altLang="en-US" sz="1100">
              <a:solidFill>
                <a:schemeClr val="dk1"/>
              </a:solidFill>
              <a:effectLst/>
              <a:latin typeface="+mn-lt"/>
              <a:ea typeface="+mn-ea"/>
              <a:cs typeface="+mn-cs"/>
            </a:rPr>
            <a:t>へは、</a:t>
          </a:r>
          <a:r>
            <a:rPr kumimoji="1" lang="en-US" altLang="ja-JP" sz="1100">
              <a:solidFill>
                <a:schemeClr val="dk1"/>
              </a:solidFill>
              <a:effectLst/>
              <a:latin typeface="+mn-lt"/>
              <a:ea typeface="+mn-ea"/>
              <a:cs typeface="+mn-cs"/>
            </a:rPr>
            <a:t>50</a:t>
          </a:r>
          <a:r>
            <a:rPr kumimoji="1" lang="ja-JP" altLang="en-US" sz="1100">
              <a:solidFill>
                <a:schemeClr val="dk1"/>
              </a:solidFill>
              <a:effectLst/>
              <a:latin typeface="+mn-lt"/>
              <a:ea typeface="+mn-ea"/>
              <a:cs typeface="+mn-cs"/>
            </a:rPr>
            <a:t>万円と記載</a:t>
          </a:r>
          <a:endParaRPr kumimoji="1" lang="en-US" altLang="ja-JP"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28</xdr:col>
      <xdr:colOff>0</xdr:colOff>
      <xdr:row>2</xdr:row>
      <xdr:rowOff>0</xdr:rowOff>
    </xdr:from>
    <xdr:to>
      <xdr:col>34</xdr:col>
      <xdr:colOff>209550</xdr:colOff>
      <xdr:row>3</xdr:row>
      <xdr:rowOff>88901</xdr:rowOff>
    </xdr:to>
    <xdr:sp macro="" textlink="">
      <xdr:nvSpPr>
        <xdr:cNvPr id="2" name="テキスト ボックス 1">
          <a:extLst>
            <a:ext uri="{FF2B5EF4-FFF2-40B4-BE49-F238E27FC236}">
              <a16:creationId xmlns:a16="http://schemas.microsoft.com/office/drawing/2014/main" id="{00000000-0008-0000-1800-000002000000}"/>
            </a:ext>
          </a:extLst>
        </xdr:cNvPr>
        <xdr:cNvSpPr txBox="1"/>
      </xdr:nvSpPr>
      <xdr:spPr>
        <a:xfrm>
          <a:off x="6496050" y="857250"/>
          <a:ext cx="1638300" cy="708026"/>
        </a:xfrm>
        <a:prstGeom prst="wedgeRectCallout">
          <a:avLst>
            <a:gd name="adj1" fmla="val -84294"/>
            <a:gd name="adj2" fmla="val 5195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日付を入力ください。</a:t>
          </a:r>
        </a:p>
      </xdr:txBody>
    </xdr:sp>
    <xdr:clientData/>
  </xdr:twoCellAnchor>
  <xdr:twoCellAnchor>
    <xdr:from>
      <xdr:col>25</xdr:col>
      <xdr:colOff>145677</xdr:colOff>
      <xdr:row>19</xdr:row>
      <xdr:rowOff>224116</xdr:rowOff>
    </xdr:from>
    <xdr:to>
      <xdr:col>38</xdr:col>
      <xdr:colOff>145676</xdr:colOff>
      <xdr:row>26</xdr:row>
      <xdr:rowOff>89646</xdr:rowOff>
    </xdr:to>
    <xdr:sp macro="" textlink="">
      <xdr:nvSpPr>
        <xdr:cNvPr id="4" name="テキスト ボックス 3">
          <a:extLst>
            <a:ext uri="{FF2B5EF4-FFF2-40B4-BE49-F238E27FC236}">
              <a16:creationId xmlns:a16="http://schemas.microsoft.com/office/drawing/2014/main" id="{00000000-0008-0000-1800-000004000000}"/>
            </a:ext>
          </a:extLst>
        </xdr:cNvPr>
        <xdr:cNvSpPr txBox="1"/>
      </xdr:nvSpPr>
      <xdr:spPr>
        <a:xfrm>
          <a:off x="5860677" y="4359087"/>
          <a:ext cx="3059205" cy="1322294"/>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１．～３．に入力ください。</a:t>
          </a:r>
        </a:p>
      </xdr:txBody>
    </xdr:sp>
    <xdr:clientData/>
  </xdr:twoCellAnchor>
  <xdr:twoCellAnchor>
    <xdr:from>
      <xdr:col>8</xdr:col>
      <xdr:colOff>1</xdr:colOff>
      <xdr:row>10</xdr:row>
      <xdr:rowOff>99391</xdr:rowOff>
    </xdr:from>
    <xdr:to>
      <xdr:col>23</xdr:col>
      <xdr:colOff>6480</xdr:colOff>
      <xdr:row>14</xdr:row>
      <xdr:rowOff>62485</xdr:rowOff>
    </xdr:to>
    <xdr:sp macro="" textlink="">
      <xdr:nvSpPr>
        <xdr:cNvPr id="5" name="大かっこ 4">
          <a:extLst>
            <a:ext uri="{FF2B5EF4-FFF2-40B4-BE49-F238E27FC236}">
              <a16:creationId xmlns:a16="http://schemas.microsoft.com/office/drawing/2014/main" id="{00000000-0008-0000-1800-000005000000}"/>
            </a:ext>
          </a:extLst>
        </xdr:cNvPr>
        <xdr:cNvSpPr/>
      </xdr:nvSpPr>
      <xdr:spPr>
        <a:xfrm>
          <a:off x="1921566" y="2302565"/>
          <a:ext cx="3609414" cy="882463"/>
        </a:xfrm>
        <a:prstGeom prst="bracketPair">
          <a:avLst>
            <a:gd name="adj" fmla="val 7985"/>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30</xdr:col>
      <xdr:colOff>0</xdr:colOff>
      <xdr:row>4</xdr:row>
      <xdr:rowOff>0</xdr:rowOff>
    </xdr:from>
    <xdr:to>
      <xdr:col>36</xdr:col>
      <xdr:colOff>209550</xdr:colOff>
      <xdr:row>5</xdr:row>
      <xdr:rowOff>88901</xdr:rowOff>
    </xdr:to>
    <xdr:sp macro="" textlink="">
      <xdr:nvSpPr>
        <xdr:cNvPr id="2" name="テキスト ボックス 1">
          <a:extLst>
            <a:ext uri="{FF2B5EF4-FFF2-40B4-BE49-F238E27FC236}">
              <a16:creationId xmlns:a16="http://schemas.microsoft.com/office/drawing/2014/main" id="{00000000-0008-0000-1900-000002000000}"/>
            </a:ext>
          </a:extLst>
        </xdr:cNvPr>
        <xdr:cNvSpPr txBox="1"/>
      </xdr:nvSpPr>
      <xdr:spPr>
        <a:xfrm>
          <a:off x="6407150" y="558800"/>
          <a:ext cx="1619250" cy="215901"/>
        </a:xfrm>
        <a:prstGeom prst="wedgeRectCallout">
          <a:avLst>
            <a:gd name="adj1" fmla="val -84294"/>
            <a:gd name="adj2" fmla="val 5195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日付を入力ください。</a:t>
          </a:r>
        </a:p>
      </xdr:txBody>
    </xdr:sp>
    <xdr:clientData/>
  </xdr:twoCellAnchor>
  <xdr:twoCellAnchor>
    <xdr:from>
      <xdr:col>27</xdr:col>
      <xdr:colOff>145677</xdr:colOff>
      <xdr:row>21</xdr:row>
      <xdr:rowOff>224116</xdr:rowOff>
    </xdr:from>
    <xdr:to>
      <xdr:col>40</xdr:col>
      <xdr:colOff>145676</xdr:colOff>
      <xdr:row>25</xdr:row>
      <xdr:rowOff>0</xdr:rowOff>
    </xdr:to>
    <xdr:sp macro="" textlink="">
      <xdr:nvSpPr>
        <xdr:cNvPr id="3" name="テキスト ボックス 2">
          <a:extLst>
            <a:ext uri="{FF2B5EF4-FFF2-40B4-BE49-F238E27FC236}">
              <a16:creationId xmlns:a16="http://schemas.microsoft.com/office/drawing/2014/main" id="{00000000-0008-0000-1900-000003000000}"/>
            </a:ext>
          </a:extLst>
        </xdr:cNvPr>
        <xdr:cNvSpPr txBox="1"/>
      </xdr:nvSpPr>
      <xdr:spPr>
        <a:xfrm>
          <a:off x="5847977" y="4370666"/>
          <a:ext cx="3054349" cy="1313330"/>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１．～３．に入力ください。</a:t>
          </a:r>
        </a:p>
      </xdr:txBody>
    </xdr:sp>
    <xdr:clientData/>
  </xdr:twoCellAnchor>
  <xdr:twoCellAnchor>
    <xdr:from>
      <xdr:col>12</xdr:col>
      <xdr:colOff>21168</xdr:colOff>
      <xdr:row>12</xdr:row>
      <xdr:rowOff>46474</xdr:rowOff>
    </xdr:from>
    <xdr:to>
      <xdr:col>25</xdr:col>
      <xdr:colOff>190501</xdr:colOff>
      <xdr:row>16</xdr:row>
      <xdr:rowOff>9568</xdr:rowOff>
    </xdr:to>
    <xdr:sp macro="" textlink="">
      <xdr:nvSpPr>
        <xdr:cNvPr id="4" name="大かっこ 3">
          <a:extLst>
            <a:ext uri="{FF2B5EF4-FFF2-40B4-BE49-F238E27FC236}">
              <a16:creationId xmlns:a16="http://schemas.microsoft.com/office/drawing/2014/main" id="{00000000-0008-0000-1900-000004000000}"/>
            </a:ext>
          </a:extLst>
        </xdr:cNvPr>
        <xdr:cNvSpPr/>
      </xdr:nvSpPr>
      <xdr:spPr>
        <a:xfrm>
          <a:off x="3323168" y="2258391"/>
          <a:ext cx="3746500" cy="883844"/>
        </a:xfrm>
        <a:prstGeom prst="bracketPair">
          <a:avLst>
            <a:gd name="adj" fmla="val 7985"/>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27</xdr:col>
      <xdr:colOff>116416</xdr:colOff>
      <xdr:row>1</xdr:row>
      <xdr:rowOff>116417</xdr:rowOff>
    </xdr:from>
    <xdr:to>
      <xdr:col>42</xdr:col>
      <xdr:colOff>126999</xdr:colOff>
      <xdr:row>10</xdr:row>
      <xdr:rowOff>88900</xdr:rowOff>
    </xdr:to>
    <xdr:sp macro="" textlink="">
      <xdr:nvSpPr>
        <xdr:cNvPr id="3" name="テキスト ボックス 2">
          <a:extLst>
            <a:ext uri="{FF2B5EF4-FFF2-40B4-BE49-F238E27FC236}">
              <a16:creationId xmlns:a16="http://schemas.microsoft.com/office/drawing/2014/main" id="{00000000-0008-0000-1B00-000003000000}"/>
            </a:ext>
          </a:extLst>
        </xdr:cNvPr>
        <xdr:cNvSpPr txBox="1"/>
      </xdr:nvSpPr>
      <xdr:spPr>
        <a:xfrm>
          <a:off x="6631516" y="345017"/>
          <a:ext cx="3630083" cy="2512483"/>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a:t>
          </a:r>
          <a:r>
            <a:rPr kumimoji="1" lang="ja-JP" altLang="en-US" sz="1100"/>
            <a:t>専門家が作成提出</a:t>
          </a:r>
          <a:r>
            <a:rPr kumimoji="1" lang="en-US" altLang="ja-JP" sz="1100"/>
            <a:t>】</a:t>
          </a:r>
        </a:p>
        <a:p>
          <a:r>
            <a:rPr kumimoji="1" lang="ja-JP" altLang="en-US" sz="1100"/>
            <a:t>事業者に対し、省力化に関する助言をした専門家の方が作成し、</a:t>
          </a:r>
          <a:r>
            <a:rPr kumimoji="1" lang="ja-JP" altLang="en-US" sz="1100">
              <a:solidFill>
                <a:srgbClr val="FF0000"/>
              </a:solidFill>
            </a:rPr>
            <a:t>専門家が直接</a:t>
          </a:r>
          <a:r>
            <a:rPr kumimoji="1" lang="ja-JP" altLang="en-US" sz="1100"/>
            <a:t>中央会に提出してください。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91109</xdr:colOff>
      <xdr:row>2</xdr:row>
      <xdr:rowOff>157368</xdr:rowOff>
    </xdr:from>
    <xdr:to>
      <xdr:col>38</xdr:col>
      <xdr:colOff>140805</xdr:colOff>
      <xdr:row>8</xdr:row>
      <xdr:rowOff>256760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5913783" y="1258955"/>
          <a:ext cx="3172239" cy="1341783"/>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印刷のみです。押印も不要です。</a:t>
          </a:r>
          <a:endParaRPr kumimoji="1" lang="en-US" altLang="ja-JP" sz="1100"/>
        </a:p>
        <a:p>
          <a:endParaRPr kumimoji="1" lang="en-US" altLang="ja-JP" sz="1100"/>
        </a:p>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」及び「事業概要」シートに</a:t>
          </a:r>
          <a:endParaRPr kumimoji="1" lang="en-US" altLang="ja-JP" sz="1100"/>
        </a:p>
        <a:p>
          <a:r>
            <a:rPr kumimoji="1" lang="ja-JP" altLang="en-US" sz="1100"/>
            <a:t>入力した内容が、転記されます。</a:t>
          </a:r>
        </a:p>
      </xdr:txBody>
    </xdr:sp>
    <xdr:clientData/>
  </xdr:twoCellAnchor>
  <xdr:twoCellAnchor>
    <xdr:from>
      <xdr:col>7</xdr:col>
      <xdr:colOff>209550</xdr:colOff>
      <xdr:row>10</xdr:row>
      <xdr:rowOff>85725</xdr:rowOff>
    </xdr:from>
    <xdr:to>
      <xdr:col>23</xdr:col>
      <xdr:colOff>76200</xdr:colOff>
      <xdr:row>14</xdr:row>
      <xdr:rowOff>38100</xdr:rowOff>
    </xdr:to>
    <xdr:sp macro="" textlink="">
      <xdr:nvSpPr>
        <xdr:cNvPr id="3" name="大かっこ 2">
          <a:extLst>
            <a:ext uri="{FF2B5EF4-FFF2-40B4-BE49-F238E27FC236}">
              <a16:creationId xmlns:a16="http://schemas.microsoft.com/office/drawing/2014/main" id="{00000000-0008-0000-0400-000003000000}"/>
            </a:ext>
          </a:extLst>
        </xdr:cNvPr>
        <xdr:cNvSpPr/>
      </xdr:nvSpPr>
      <xdr:spPr>
        <a:xfrm>
          <a:off x="1885950" y="3482068"/>
          <a:ext cx="3698421" cy="877661"/>
        </a:xfrm>
        <a:prstGeom prst="bracketPair">
          <a:avLst>
            <a:gd name="adj" fmla="val 7985"/>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0</xdr:colOff>
      <xdr:row>1</xdr:row>
      <xdr:rowOff>0</xdr:rowOff>
    </xdr:from>
    <xdr:to>
      <xdr:col>39</xdr:col>
      <xdr:colOff>0</xdr:colOff>
      <xdr:row>4</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6191250" y="238125"/>
          <a:ext cx="3095625" cy="1190625"/>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印刷のみです。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53</xdr:col>
      <xdr:colOff>313765</xdr:colOff>
      <xdr:row>10</xdr:row>
      <xdr:rowOff>141942</xdr:rowOff>
    </xdr:from>
    <xdr:to>
      <xdr:col>60</xdr:col>
      <xdr:colOff>220383</xdr:colOff>
      <xdr:row>16</xdr:row>
      <xdr:rowOff>69852</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648824" y="1860177"/>
          <a:ext cx="4508500" cy="95885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現状と課題については、人手不足の状況や、生産性を向上させるために課題となっている事項を記載してください。</a:t>
          </a:r>
          <a:endParaRPr kumimoji="1" lang="en-US" altLang="ja-JP" sz="1100"/>
        </a:p>
      </xdr:txBody>
    </xdr:sp>
    <xdr:clientData/>
  </xdr:twoCellAnchor>
  <xdr:twoCellAnchor>
    <xdr:from>
      <xdr:col>53</xdr:col>
      <xdr:colOff>321235</xdr:colOff>
      <xdr:row>26</xdr:row>
      <xdr:rowOff>52294</xdr:rowOff>
    </xdr:from>
    <xdr:to>
      <xdr:col>60</xdr:col>
      <xdr:colOff>227853</xdr:colOff>
      <xdr:row>31</xdr:row>
      <xdr:rowOff>152028</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656294" y="4519706"/>
          <a:ext cx="4508500" cy="95885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事業概要については、上記の現状と課題を踏まえ、生産性を向上させるためにどのような事項に取り組むかを記載してください。</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306916</xdr:colOff>
      <xdr:row>0</xdr:row>
      <xdr:rowOff>116417</xdr:rowOff>
    </xdr:from>
    <xdr:to>
      <xdr:col>18</xdr:col>
      <xdr:colOff>116416</xdr:colOff>
      <xdr:row>4</xdr:row>
      <xdr:rowOff>281518</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3250333" y="116417"/>
          <a:ext cx="4508500" cy="95885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色が付けていないセルに</a:t>
          </a:r>
          <a:endParaRPr kumimoji="1" lang="en-US" altLang="ja-JP" sz="1100"/>
        </a:p>
        <a:p>
          <a:pPr algn="l"/>
          <a:r>
            <a:rPr kumimoji="1" lang="ja-JP" altLang="en-US" sz="1100"/>
            <a:t>入力ください。</a:t>
          </a:r>
          <a:endParaRPr kumimoji="1" lang="en-US" altLang="ja-JP" sz="1100"/>
        </a:p>
      </xdr:txBody>
    </xdr:sp>
    <xdr:clientData/>
  </xdr:twoCellAnchor>
  <xdr:twoCellAnchor>
    <xdr:from>
      <xdr:col>11</xdr:col>
      <xdr:colOff>285749</xdr:colOff>
      <xdr:row>5</xdr:row>
      <xdr:rowOff>137583</xdr:rowOff>
    </xdr:from>
    <xdr:to>
      <xdr:col>18</xdr:col>
      <xdr:colOff>95249</xdr:colOff>
      <xdr:row>8</xdr:row>
      <xdr:rowOff>270934</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13229166" y="1333500"/>
          <a:ext cx="4508500" cy="95885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収入の部の「金額」については、別紙</a:t>
          </a:r>
          <a:r>
            <a:rPr kumimoji="1" lang="en-US" altLang="ja-JP" sz="1100"/>
            <a:t>5</a:t>
          </a:r>
          <a:r>
            <a:rPr kumimoji="1" lang="ja-JP" altLang="en-US" sz="1100"/>
            <a:t>から転記されます。</a:t>
          </a:r>
          <a:endParaRPr kumimoji="1" lang="en-US" altLang="ja-JP" sz="1100"/>
        </a:p>
        <a:p>
          <a:pPr algn="l"/>
          <a:r>
            <a:rPr kumimoji="1" lang="ja-JP" altLang="en-US" sz="1100"/>
            <a:t>「調達先」について入力してください。</a:t>
          </a:r>
          <a:endParaRPr kumimoji="1" lang="en-US" altLang="ja-JP" sz="1100"/>
        </a:p>
      </xdr:txBody>
    </xdr:sp>
    <xdr:clientData/>
  </xdr:twoCellAnchor>
  <xdr:twoCellAnchor>
    <xdr:from>
      <xdr:col>11</xdr:col>
      <xdr:colOff>391583</xdr:colOff>
      <xdr:row>13</xdr:row>
      <xdr:rowOff>222250</xdr:rowOff>
    </xdr:from>
    <xdr:to>
      <xdr:col>18</xdr:col>
      <xdr:colOff>201083</xdr:colOff>
      <xdr:row>16</xdr:row>
      <xdr:rowOff>228601</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13335000" y="3577167"/>
          <a:ext cx="4508500" cy="95885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支出の部については、補助対象となる「設備投資」及び「専門家派遣」の経費を入力してください。</a:t>
          </a:r>
          <a:endParaRPr kumimoji="1" lang="en-US" altLang="ja-JP" sz="1100"/>
        </a:p>
        <a:p>
          <a:pPr algn="l"/>
          <a:endParaRPr kumimoji="1" lang="en-US" altLang="ja-JP" sz="1100"/>
        </a:p>
      </xdr:txBody>
    </xdr:sp>
    <xdr:clientData/>
  </xdr:twoCellAnchor>
  <xdr:twoCellAnchor>
    <xdr:from>
      <xdr:col>11</xdr:col>
      <xdr:colOff>423333</xdr:colOff>
      <xdr:row>10</xdr:row>
      <xdr:rowOff>0</xdr:rowOff>
    </xdr:from>
    <xdr:to>
      <xdr:col>18</xdr:col>
      <xdr:colOff>232833</xdr:colOff>
      <xdr:row>13</xdr:row>
      <xdr:rowOff>101601</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66750" y="2497667"/>
          <a:ext cx="4508500" cy="95885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支出の部については、正確に記載するため、単位が円になっていますので間違えないようにしてください。</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349250</xdr:colOff>
      <xdr:row>0</xdr:row>
      <xdr:rowOff>158750</xdr:rowOff>
    </xdr:from>
    <xdr:to>
      <xdr:col>16</xdr:col>
      <xdr:colOff>264583</xdr:colOff>
      <xdr:row>4</xdr:row>
      <xdr:rowOff>6351</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8265583" y="158750"/>
          <a:ext cx="4508500" cy="95885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色が付けていないセルに</a:t>
          </a:r>
          <a:endParaRPr kumimoji="1" lang="en-US" altLang="ja-JP" sz="1100"/>
        </a:p>
        <a:p>
          <a:pPr algn="l"/>
          <a:r>
            <a:rPr kumimoji="1" lang="ja-JP" altLang="en-US" sz="1100"/>
            <a:t>入力ください。</a:t>
          </a:r>
          <a:endParaRPr kumimoji="1" lang="en-US" altLang="ja-JP" sz="1100"/>
        </a:p>
      </xdr:txBody>
    </xdr:sp>
    <xdr:clientData/>
  </xdr:twoCellAnchor>
  <xdr:twoCellAnchor>
    <xdr:from>
      <xdr:col>9</xdr:col>
      <xdr:colOff>391583</xdr:colOff>
      <xdr:row>23</xdr:row>
      <xdr:rowOff>148167</xdr:rowOff>
    </xdr:from>
    <xdr:to>
      <xdr:col>16</xdr:col>
      <xdr:colOff>359833</xdr:colOff>
      <xdr:row>28</xdr:row>
      <xdr:rowOff>175686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8307916" y="5662084"/>
          <a:ext cx="4561417" cy="1191685"/>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従業員は常時使用する者を指し、「あらかじめ解雇予告が必要な者」です。日々雇用の者、</a:t>
          </a:r>
          <a:r>
            <a:rPr kumimoji="1" lang="en-US" altLang="ja-JP" sz="1100"/>
            <a:t>2</a:t>
          </a:r>
          <a:r>
            <a:rPr kumimoji="1" lang="ja-JP" altLang="en-US" sz="1100"/>
            <a:t>か月以内の期間を定めて使用される者、季節的業務に</a:t>
          </a:r>
          <a:r>
            <a:rPr kumimoji="1" lang="en-US" altLang="ja-JP" sz="1100"/>
            <a:t>4</a:t>
          </a:r>
          <a:r>
            <a:rPr kumimoji="1" lang="ja-JP" altLang="en-US" sz="1100"/>
            <a:t>か月以内の期間を定めて使用される者、試みの使用期間中の者を含みません。</a:t>
          </a:r>
          <a:endParaRPr kumimoji="1" lang="en-US" altLang="ja-JP" sz="1100"/>
        </a:p>
        <a:p>
          <a:pPr algn="l"/>
          <a:endParaRPr kumimoji="1" lang="en-US" altLang="ja-JP" sz="1100"/>
        </a:p>
      </xdr:txBody>
    </xdr:sp>
    <xdr:clientData/>
  </xdr:twoCellAnchor>
  <xdr:twoCellAnchor>
    <xdr:from>
      <xdr:col>9</xdr:col>
      <xdr:colOff>317500</xdr:colOff>
      <xdr:row>4</xdr:row>
      <xdr:rowOff>137583</xdr:rowOff>
    </xdr:from>
    <xdr:to>
      <xdr:col>16</xdr:col>
      <xdr:colOff>275166</xdr:colOff>
      <xdr:row>8</xdr:row>
      <xdr:rowOff>0</xdr:rowOff>
    </xdr:to>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8233833" y="1248833"/>
          <a:ext cx="4550833" cy="793750"/>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各基準日に在籍する従業員の</a:t>
          </a:r>
          <a:r>
            <a:rPr kumimoji="1" lang="en-US" altLang="ja-JP" sz="1100"/>
            <a:t>1</a:t>
          </a:r>
          <a:r>
            <a:rPr kumimoji="1" lang="ja-JP" altLang="en-US" sz="1100"/>
            <a:t>週当たり労働時間合計を</a:t>
          </a:r>
          <a:r>
            <a:rPr kumimoji="1" lang="en-US" altLang="ja-JP" sz="1100"/>
            <a:t>1</a:t>
          </a:r>
          <a:r>
            <a:rPr kumimoji="1" lang="ja-JP" altLang="en-US" sz="1100"/>
            <a:t>週当たり所定労働時間で割った数を記載ください（小数点以下切り捨て）</a:t>
          </a:r>
          <a:endParaRPr kumimoji="1" lang="en-US" altLang="ja-JP" sz="1100"/>
        </a:p>
      </xdr:txBody>
    </xdr:sp>
    <xdr:clientData/>
  </xdr:twoCellAnchor>
  <xdr:twoCellAnchor>
    <xdr:from>
      <xdr:col>9</xdr:col>
      <xdr:colOff>412750</xdr:colOff>
      <xdr:row>19</xdr:row>
      <xdr:rowOff>63501</xdr:rowOff>
    </xdr:from>
    <xdr:to>
      <xdr:col>16</xdr:col>
      <xdr:colOff>328083</xdr:colOff>
      <xdr:row>22</xdr:row>
      <xdr:rowOff>169335</xdr:rowOff>
    </xdr:to>
    <xdr:sp macro="" textlink="">
      <xdr:nvSpPr>
        <xdr:cNvPr id="9" name="テキスト ボックス 8">
          <a:extLst>
            <a:ext uri="{FF2B5EF4-FFF2-40B4-BE49-F238E27FC236}">
              <a16:creationId xmlns:a16="http://schemas.microsoft.com/office/drawing/2014/main" id="{00000000-0008-0000-0800-000009000000}"/>
            </a:ext>
          </a:extLst>
        </xdr:cNvPr>
        <xdr:cNvSpPr txBox="1"/>
      </xdr:nvSpPr>
      <xdr:spPr>
        <a:xfrm>
          <a:off x="8329083" y="4646084"/>
          <a:ext cx="4508500" cy="804334"/>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「１．基準日」に在籍している従業員の氏名、生年月日、雇用年月日を記載してください。また、在籍確認欄に〇を記載してください。</a:t>
          </a:r>
          <a:endParaRPr kumimoji="1" lang="en-US" altLang="ja-JP" sz="1100"/>
        </a:p>
        <a:p>
          <a:pPr algn="l"/>
          <a:endParaRPr kumimoji="1" lang="en-US" altLang="ja-JP" sz="1100"/>
        </a:p>
        <a:p>
          <a:pPr algn="l"/>
          <a:endParaRPr kumimoji="1" lang="en-US" altLang="ja-JP" sz="1100"/>
        </a:p>
      </xdr:txBody>
    </xdr:sp>
    <xdr:clientData/>
  </xdr:twoCellAnchor>
  <xdr:twoCellAnchor>
    <xdr:from>
      <xdr:col>9</xdr:col>
      <xdr:colOff>381000</xdr:colOff>
      <xdr:row>29</xdr:row>
      <xdr:rowOff>63499</xdr:rowOff>
    </xdr:from>
    <xdr:to>
      <xdr:col>16</xdr:col>
      <xdr:colOff>338667</xdr:colOff>
      <xdr:row>34</xdr:row>
      <xdr:rowOff>91018</xdr:rowOff>
    </xdr:to>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8297333" y="6974416"/>
          <a:ext cx="4550834" cy="1191685"/>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比較した期間と基準日の間に退職された従業員については、在籍確認に○をせず、退職年月日及び退職事由をプルダウンメニューから選んでください。</a:t>
          </a:r>
          <a:endParaRPr kumimoji="1" lang="en-US" altLang="ja-JP" sz="1100"/>
        </a:p>
        <a:p>
          <a:pPr algn="l"/>
          <a:endParaRPr kumimoji="1" lang="en-US" altLang="ja-JP" sz="1100"/>
        </a:p>
      </xdr:txBody>
    </xdr:sp>
    <xdr:clientData/>
  </xdr:twoCellAnchor>
  <xdr:twoCellAnchor>
    <xdr:from>
      <xdr:col>9</xdr:col>
      <xdr:colOff>370417</xdr:colOff>
      <xdr:row>35</xdr:row>
      <xdr:rowOff>105833</xdr:rowOff>
    </xdr:from>
    <xdr:to>
      <xdr:col>16</xdr:col>
      <xdr:colOff>359833</xdr:colOff>
      <xdr:row>46</xdr:row>
      <xdr:rowOff>211667</xdr:rowOff>
    </xdr:to>
    <xdr:sp macro="" textlink="">
      <xdr:nvSpPr>
        <xdr:cNvPr id="11" name="テキスト ボックス 10">
          <a:extLst>
            <a:ext uri="{FF2B5EF4-FFF2-40B4-BE49-F238E27FC236}">
              <a16:creationId xmlns:a16="http://schemas.microsoft.com/office/drawing/2014/main" id="{00000000-0008-0000-0800-00000B000000}"/>
            </a:ext>
          </a:extLst>
        </xdr:cNvPr>
        <xdr:cNvSpPr txBox="1"/>
      </xdr:nvSpPr>
      <xdr:spPr>
        <a:xfrm>
          <a:off x="8286750" y="8413750"/>
          <a:ext cx="4582583" cy="2667000"/>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比較した期間と基準日の間に</a:t>
          </a:r>
          <a:r>
            <a:rPr kumimoji="1" lang="en-US" altLang="ja-JP" sz="1100"/>
            <a:t>1</a:t>
          </a:r>
          <a:r>
            <a:rPr kumimoji="1" lang="ja-JP" altLang="en-US" sz="1100"/>
            <a:t>週当たりの労働時間が変わった従業員については、退職事由を「勤務時間変更」を選び在籍確認の○を消してください。そのうえで、新たに適用されている</a:t>
          </a:r>
          <a:r>
            <a:rPr kumimoji="1" lang="en-US" altLang="ja-JP" sz="1100"/>
            <a:t>1</a:t>
          </a:r>
          <a:r>
            <a:rPr kumimoji="1" lang="ja-JP" altLang="en-US" sz="1100"/>
            <a:t>週当たりの労働時間をで従業員氏名を記載して下さい。この場合において退職年月日は変更前の</a:t>
          </a:r>
          <a:r>
            <a:rPr kumimoji="1" lang="en-US" altLang="ja-JP" sz="1100"/>
            <a:t>1</a:t>
          </a:r>
          <a:r>
            <a:rPr kumimoji="1" lang="ja-JP" altLang="en-US" sz="1100"/>
            <a:t>週当たりの労働時間が適用された最後の日、雇用年月日は新たな</a:t>
          </a:r>
          <a:r>
            <a:rPr kumimoji="1" lang="en-US" altLang="ja-JP" sz="1100"/>
            <a:t>1</a:t>
          </a:r>
          <a:r>
            <a:rPr kumimoji="1" lang="ja-JP" altLang="en-US" sz="1100"/>
            <a:t>週当たりの労働時間が適用された日を記載してください。</a:t>
          </a:r>
          <a:endParaRPr kumimoji="1" lang="en-US" altLang="ja-JP" sz="1100"/>
        </a:p>
        <a:p>
          <a:pPr algn="l"/>
          <a:endParaRPr kumimoji="1" lang="en-US" altLang="ja-JP" sz="1100"/>
        </a:p>
      </xdr:txBody>
    </xdr:sp>
    <xdr:clientData/>
  </xdr:twoCellAnchor>
  <xdr:twoCellAnchor>
    <xdr:from>
      <xdr:col>9</xdr:col>
      <xdr:colOff>285751</xdr:colOff>
      <xdr:row>9</xdr:row>
      <xdr:rowOff>116416</xdr:rowOff>
    </xdr:from>
    <xdr:to>
      <xdr:col>16</xdr:col>
      <xdr:colOff>359833</xdr:colOff>
      <xdr:row>14</xdr:row>
      <xdr:rowOff>165101</xdr:rowOff>
    </xdr:to>
    <xdr:sp macro="" textlink="">
      <xdr:nvSpPr>
        <xdr:cNvPr id="12" name="テキスト ボックス 11">
          <a:extLst>
            <a:ext uri="{FF2B5EF4-FFF2-40B4-BE49-F238E27FC236}">
              <a16:creationId xmlns:a16="http://schemas.microsoft.com/office/drawing/2014/main" id="{00000000-0008-0000-0800-00000C000000}"/>
            </a:ext>
          </a:extLst>
        </xdr:cNvPr>
        <xdr:cNvSpPr txBox="1"/>
      </xdr:nvSpPr>
      <xdr:spPr>
        <a:xfrm>
          <a:off x="8202084" y="2391833"/>
          <a:ext cx="4667249" cy="1191685"/>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就業規則等に記載している労働時間から</a:t>
          </a:r>
          <a:r>
            <a:rPr kumimoji="1" lang="en-US" altLang="ja-JP" sz="1100"/>
            <a:t>1</a:t>
          </a:r>
          <a:r>
            <a:rPr kumimoji="1" lang="ja-JP" altLang="en-US" sz="1100"/>
            <a:t>週当たりの動労時間を算出して記載してください。</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27</xdr:col>
      <xdr:colOff>46567</xdr:colOff>
      <xdr:row>9</xdr:row>
      <xdr:rowOff>645584</xdr:rowOff>
    </xdr:from>
    <xdr:to>
      <xdr:col>40</xdr:col>
      <xdr:colOff>46567</xdr:colOff>
      <xdr:row>12</xdr:row>
      <xdr:rowOff>156633</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333067" y="2275417"/>
          <a:ext cx="3026833" cy="696383"/>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内容を記入してください。</a:t>
          </a:r>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54</xdr:col>
      <xdr:colOff>613833</xdr:colOff>
      <xdr:row>2</xdr:row>
      <xdr:rowOff>52916</xdr:rowOff>
    </xdr:from>
    <xdr:to>
      <xdr:col>58</xdr:col>
      <xdr:colOff>321732</xdr:colOff>
      <xdr:row>6</xdr:row>
      <xdr:rowOff>80434</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1070166" y="518583"/>
          <a:ext cx="2290233" cy="958851"/>
        </a:xfrm>
        <a:prstGeom prst="wedgeRectCallout">
          <a:avLst>
            <a:gd name="adj1" fmla="val -131174"/>
            <a:gd name="adj2" fmla="val 9243"/>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色が付けていないセルに</a:t>
          </a:r>
          <a:endParaRPr kumimoji="1" lang="en-US" altLang="ja-JP" sz="1100"/>
        </a:p>
        <a:p>
          <a:pPr algn="l"/>
          <a:r>
            <a:rPr kumimoji="1" lang="ja-JP" altLang="en-US" sz="1100"/>
            <a:t>入力ください。</a:t>
          </a:r>
          <a:endParaRPr kumimoji="1" lang="en-US" altLang="ja-JP"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457200</xdr:colOff>
      <xdr:row>3</xdr:row>
      <xdr:rowOff>0</xdr:rowOff>
    </xdr:from>
    <xdr:to>
      <xdr:col>10</xdr:col>
      <xdr:colOff>2197100</xdr:colOff>
      <xdr:row>5</xdr:row>
      <xdr:rowOff>38101</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12001500" y="571500"/>
          <a:ext cx="2292350" cy="95885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色が付けていないセルに</a:t>
          </a:r>
          <a:endParaRPr kumimoji="1" lang="en-US" altLang="ja-JP" sz="1100"/>
        </a:p>
        <a:p>
          <a:pPr algn="l"/>
          <a:r>
            <a:rPr kumimoji="1" lang="ja-JP" altLang="en-US" sz="1100"/>
            <a:t>入力ください。</a:t>
          </a:r>
          <a:endParaRPr kumimoji="1" lang="en-US" altLang="ja-JP" sz="1100"/>
        </a:p>
      </xdr:txBody>
    </xdr:sp>
    <xdr:clientData/>
  </xdr:twoCellAnchor>
  <xdr:twoCellAnchor>
    <xdr:from>
      <xdr:col>9</xdr:col>
      <xdr:colOff>457200</xdr:colOff>
      <xdr:row>5</xdr:row>
      <xdr:rowOff>238124</xdr:rowOff>
    </xdr:from>
    <xdr:to>
      <xdr:col>10</xdr:col>
      <xdr:colOff>2197100</xdr:colOff>
      <xdr:row>8</xdr:row>
      <xdr:rowOff>342899</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12001500" y="1730374"/>
          <a:ext cx="2292350" cy="1133475"/>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発注先所在地</a:t>
          </a:r>
          <a:endParaRPr kumimoji="1" lang="en-US" altLang="ja-JP" sz="1100"/>
        </a:p>
        <a:p>
          <a:pPr algn="l"/>
          <a:endParaRPr kumimoji="1" lang="en-US" altLang="ja-JP" sz="1100"/>
        </a:p>
        <a:p>
          <a:pPr algn="l"/>
          <a:r>
            <a:rPr kumimoji="1" lang="ja-JP" altLang="en-US" sz="1100"/>
            <a:t>→”島根県内”、”その他”</a:t>
          </a:r>
          <a:endParaRPr kumimoji="1" lang="en-US" altLang="ja-JP" sz="1100"/>
        </a:p>
        <a:p>
          <a:pPr algn="l"/>
          <a:r>
            <a:rPr kumimoji="1" lang="ja-JP" altLang="en-US" sz="1100"/>
            <a:t>　いずれかを選択ください。</a:t>
          </a:r>
          <a:endParaRPr kumimoji="1" lang="en-US" altLang="ja-JP" sz="1100"/>
        </a:p>
      </xdr:txBody>
    </xdr:sp>
    <xdr:clientData/>
  </xdr:twoCellAnchor>
  <xdr:twoCellAnchor>
    <xdr:from>
      <xdr:col>9</xdr:col>
      <xdr:colOff>260764</xdr:colOff>
      <xdr:row>10</xdr:row>
      <xdr:rowOff>33131</xdr:rowOff>
    </xdr:from>
    <xdr:to>
      <xdr:col>10</xdr:col>
      <xdr:colOff>2004391</xdr:colOff>
      <xdr:row>14</xdr:row>
      <xdr:rowOff>74544</xdr:rowOff>
    </xdr:to>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11805064" y="4954381"/>
          <a:ext cx="2296077" cy="1184413"/>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発注先所在地</a:t>
          </a:r>
          <a:endParaRPr kumimoji="1" lang="en-US" altLang="ja-JP" sz="1100"/>
        </a:p>
        <a:p>
          <a:pPr algn="l"/>
          <a:endParaRPr kumimoji="1" lang="en-US" altLang="ja-JP" sz="1100"/>
        </a:p>
        <a:p>
          <a:pPr algn="l"/>
          <a:r>
            <a:rPr kumimoji="1" lang="ja-JP" altLang="en-US" sz="1100"/>
            <a:t>→”その他”を選択した場合</a:t>
          </a:r>
          <a:endParaRPr kumimoji="1" lang="en-US" altLang="ja-JP" sz="1100"/>
        </a:p>
        <a:p>
          <a:pPr algn="l"/>
          <a:r>
            <a:rPr kumimoji="1" lang="ja-JP" altLang="en-US" sz="1100"/>
            <a:t>　記載ください。</a:t>
          </a:r>
          <a:endParaRPr kumimoji="1" lang="en-US" altLang="ja-JP"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
  <sheetViews>
    <sheetView showGridLines="0" topLeftCell="T1" workbookViewId="0">
      <selection activeCell="X21" sqref="X21"/>
    </sheetView>
  </sheetViews>
  <sheetFormatPr defaultRowHeight="18"/>
  <cols>
    <col min="1" max="1" width="11" bestFit="1" customWidth="1"/>
    <col min="2" max="2" width="9" bestFit="1" customWidth="1"/>
    <col min="3" max="3" width="11" bestFit="1" customWidth="1"/>
    <col min="4" max="4" width="15.09765625" bestFit="1" customWidth="1"/>
    <col min="5" max="5" width="17.19921875" bestFit="1" customWidth="1"/>
    <col min="6" max="6" width="15.09765625" bestFit="1" customWidth="1"/>
    <col min="7" max="7" width="9.296875" bestFit="1" customWidth="1"/>
    <col min="8" max="8" width="40.09765625" bestFit="1" customWidth="1"/>
    <col min="9" max="9" width="10.5" bestFit="1" customWidth="1"/>
    <col min="10" max="10" width="21.296875" bestFit="1" customWidth="1"/>
    <col min="11" max="12" width="11" bestFit="1" customWidth="1"/>
    <col min="13" max="13" width="13.59765625" bestFit="1" customWidth="1"/>
    <col min="14" max="15" width="11" bestFit="1" customWidth="1"/>
    <col min="16" max="16" width="15.09765625" bestFit="1" customWidth="1"/>
    <col min="17" max="17" width="16.09765625" bestFit="1" customWidth="1"/>
    <col min="19" max="19" width="12.59765625" bestFit="1" customWidth="1"/>
    <col min="20" max="20" width="16" bestFit="1" customWidth="1"/>
    <col min="21" max="21" width="15.09765625" bestFit="1" customWidth="1"/>
    <col min="23" max="23" width="17.19921875" bestFit="1" customWidth="1"/>
    <col min="24" max="24" width="7.09765625" bestFit="1" customWidth="1"/>
    <col min="25" max="25" width="17.19921875" bestFit="1" customWidth="1"/>
    <col min="26" max="28" width="13" bestFit="1" customWidth="1"/>
    <col min="29" max="29" width="21.296875" bestFit="1" customWidth="1"/>
    <col min="30" max="30" width="25.5" bestFit="1" customWidth="1"/>
    <col min="31" max="31" width="13" bestFit="1" customWidth="1"/>
    <col min="32" max="32" width="9" bestFit="1" customWidth="1"/>
    <col min="33" max="33" width="19.19921875" bestFit="1" customWidth="1"/>
  </cols>
  <sheetData>
    <row r="1" spans="1:33">
      <c r="A1" s="1" t="s">
        <v>12</v>
      </c>
      <c r="B1" s="1" t="s">
        <v>62</v>
      </c>
      <c r="C1" s="1" t="s">
        <v>64</v>
      </c>
      <c r="D1" s="1" t="s">
        <v>68</v>
      </c>
      <c r="E1" s="1" t="s">
        <v>69</v>
      </c>
      <c r="F1" s="1" t="s">
        <v>70</v>
      </c>
      <c r="G1" s="1" t="s">
        <v>59</v>
      </c>
      <c r="H1" s="1" t="s">
        <v>15</v>
      </c>
      <c r="I1" s="1" t="s">
        <v>63</v>
      </c>
      <c r="J1" s="1" t="s">
        <v>7</v>
      </c>
      <c r="K1" s="1" t="s">
        <v>3</v>
      </c>
      <c r="L1" s="1" t="s">
        <v>4</v>
      </c>
      <c r="M1" s="1" t="s">
        <v>5</v>
      </c>
      <c r="N1" s="1" t="s">
        <v>16</v>
      </c>
      <c r="O1" s="1" t="s">
        <v>17</v>
      </c>
      <c r="P1" s="1" t="s">
        <v>18</v>
      </c>
      <c r="Q1" s="1" t="s">
        <v>19</v>
      </c>
      <c r="R1" s="1" t="s">
        <v>28</v>
      </c>
      <c r="S1" s="1" t="s">
        <v>31</v>
      </c>
      <c r="T1" s="1" t="s">
        <v>32</v>
      </c>
      <c r="U1" s="1" t="s">
        <v>10</v>
      </c>
      <c r="V1" s="1" t="s">
        <v>21</v>
      </c>
      <c r="W1" s="1" t="s">
        <v>22</v>
      </c>
      <c r="X1" s="1" t="s">
        <v>23</v>
      </c>
      <c r="Y1" s="1" t="s">
        <v>50</v>
      </c>
      <c r="Z1" s="9" t="s">
        <v>51</v>
      </c>
      <c r="AA1" s="10" t="s">
        <v>47</v>
      </c>
      <c r="AB1" s="10" t="s">
        <v>52</v>
      </c>
      <c r="AC1" s="10" t="s">
        <v>53</v>
      </c>
      <c r="AD1" s="10" t="s">
        <v>54</v>
      </c>
      <c r="AE1" s="10" t="s">
        <v>56</v>
      </c>
      <c r="AF1" s="10" t="s">
        <v>71</v>
      </c>
      <c r="AG1" s="1" t="s">
        <v>55</v>
      </c>
    </row>
    <row r="2" spans="1:33">
      <c r="A2" s="3" t="str">
        <f>事業年度</f>
        <v>令和７年度</v>
      </c>
      <c r="B2" s="3">
        <f>第■回</f>
        <v>0</v>
      </c>
      <c r="C2" s="3" t="e">
        <f>支援機関名</f>
        <v>#REF!</v>
      </c>
      <c r="D2" s="3" t="e">
        <f>支援担当者氏名</f>
        <v>#REF!</v>
      </c>
      <c r="E2" s="3" t="e">
        <f>支援機関電話番号</f>
        <v>#REF!</v>
      </c>
      <c r="F2" s="3" t="e">
        <f>支援機関mail</f>
        <v>#NAME?</v>
      </c>
      <c r="G2" s="3">
        <f>郵便番号</f>
        <v>0</v>
      </c>
      <c r="H2" s="3">
        <f>住所</f>
        <v>0</v>
      </c>
      <c r="I2" s="3">
        <f>ﾌﾘｶﾞﾅ</f>
        <v>0</v>
      </c>
      <c r="J2" s="3">
        <f>名称</f>
        <v>0</v>
      </c>
      <c r="K2" s="3">
        <f>代表者役職</f>
        <v>0</v>
      </c>
      <c r="L2" s="3">
        <f>代表者氏名</f>
        <v>0</v>
      </c>
      <c r="M2" s="3">
        <f>会社電話番号</f>
        <v>0</v>
      </c>
      <c r="N2" s="3">
        <f>担当者役職</f>
        <v>0</v>
      </c>
      <c r="O2" s="3">
        <f>担当者氏名</f>
        <v>0</v>
      </c>
      <c r="P2" s="3">
        <f>担当者電話番号</f>
        <v>0</v>
      </c>
      <c r="Q2" s="3">
        <f>メールアドレス</f>
        <v>0</v>
      </c>
      <c r="R2" s="3">
        <f>主たる業種</f>
        <v>0</v>
      </c>
      <c r="S2" s="5">
        <f>従業員数</f>
        <v>0</v>
      </c>
      <c r="T2" s="5">
        <f>資本金等</f>
        <v>0</v>
      </c>
      <c r="U2" s="4" t="e">
        <f>承認申請日</f>
        <v>#NAME?</v>
      </c>
      <c r="V2" s="3">
        <f>事業概要</f>
        <v>0</v>
      </c>
      <c r="W2" s="3" t="e">
        <f>コロナ融資の利用</f>
        <v>#REF!</v>
      </c>
      <c r="X2" s="6" t="e">
        <f>補助率</f>
        <v>#REF!</v>
      </c>
      <c r="Y2" s="5">
        <f>補助対象経費</f>
        <v>0</v>
      </c>
      <c r="Z2" s="5">
        <f>補助金額</f>
        <v>0</v>
      </c>
      <c r="AA2" s="5" t="e">
        <f>総コスト</f>
        <v>#REF!</v>
      </c>
      <c r="AB2" s="5" t="e">
        <f>エネコス</f>
        <v>#REF!</v>
      </c>
      <c r="AC2" s="7" t="e">
        <f>エネコス割合</f>
        <v>#REF!</v>
      </c>
      <c r="AD2" s="5" t="e">
        <f>設備のエネコス削減額</f>
        <v>#REF!</v>
      </c>
      <c r="AE2" s="8" t="e">
        <f>削減割合</f>
        <v>#REF!</v>
      </c>
      <c r="AF2" s="5" t="e">
        <f>IF(県内発注="県内",3,IF(COUNTIF(#REF!,"島根県")&gt;=1,2,"理由確認"))</f>
        <v>#REF!</v>
      </c>
      <c r="AG2" s="5" t="e">
        <f>事業後エネコス</f>
        <v>#REF!</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1"/>
  </sheetPr>
  <dimension ref="A1:Y37"/>
  <sheetViews>
    <sheetView view="pageBreakPreview" zoomScaleNormal="100" zoomScaleSheetLayoutView="100" workbookViewId="0">
      <selection activeCell="A5" sqref="A5:Y5"/>
    </sheetView>
  </sheetViews>
  <sheetFormatPr defaultColWidth="3.09765625" defaultRowHeight="18"/>
  <cols>
    <col min="1" max="16384" width="3.09765625" style="53"/>
  </cols>
  <sheetData>
    <row r="1" spans="1:25" ht="19.8">
      <c r="A1" s="62" t="s">
        <v>381</v>
      </c>
      <c r="B1" s="62"/>
      <c r="C1" s="62"/>
      <c r="D1" s="62"/>
      <c r="E1" s="62"/>
      <c r="F1" s="62"/>
      <c r="G1" s="62"/>
      <c r="H1" s="62"/>
      <c r="I1" s="62"/>
      <c r="J1" s="62"/>
      <c r="K1" s="62"/>
      <c r="L1" s="62"/>
      <c r="M1" s="62"/>
      <c r="N1" s="62"/>
      <c r="O1" s="62"/>
      <c r="P1" s="62"/>
      <c r="Q1" s="62"/>
      <c r="R1" s="62"/>
      <c r="S1" s="62"/>
      <c r="T1" s="62"/>
      <c r="U1" s="62"/>
      <c r="V1" s="62"/>
      <c r="W1" s="62"/>
      <c r="X1" s="62"/>
      <c r="Y1" s="69"/>
    </row>
    <row r="2" spans="1:25" ht="19.8">
      <c r="A2" s="62"/>
      <c r="B2" s="62"/>
      <c r="C2" s="62"/>
      <c r="D2" s="62"/>
      <c r="E2" s="62"/>
      <c r="F2" s="62"/>
      <c r="G2" s="62"/>
      <c r="H2" s="62"/>
      <c r="I2" s="62"/>
      <c r="J2" s="62"/>
      <c r="K2" s="62"/>
      <c r="L2" s="62"/>
      <c r="M2" s="62"/>
      <c r="N2" s="62"/>
      <c r="O2" s="62"/>
      <c r="P2" s="62"/>
      <c r="Q2" s="62"/>
      <c r="R2" s="253" t="str">
        <f>IF(交付申請日="","",交付申請日)</f>
        <v/>
      </c>
      <c r="S2" s="253"/>
      <c r="T2" s="253"/>
      <c r="U2" s="253"/>
      <c r="V2" s="253"/>
      <c r="W2" s="253"/>
      <c r="X2" s="253"/>
      <c r="Y2" s="253"/>
    </row>
    <row r="3" spans="1:25" ht="19.8">
      <c r="A3" s="70" t="s">
        <v>293</v>
      </c>
      <c r="B3" s="70"/>
      <c r="C3" s="70"/>
      <c r="D3" s="70"/>
      <c r="E3" s="70"/>
      <c r="F3" s="70"/>
      <c r="G3" s="70"/>
      <c r="H3" s="70"/>
      <c r="I3" s="70"/>
      <c r="J3" s="70"/>
      <c r="K3" s="70"/>
      <c r="L3" s="70"/>
      <c r="M3" s="70"/>
      <c r="N3" s="70"/>
      <c r="O3" s="70"/>
      <c r="P3" s="70"/>
      <c r="Q3" s="70"/>
      <c r="R3" s="70"/>
      <c r="S3" s="70"/>
      <c r="T3" s="70"/>
      <c r="U3" s="70"/>
      <c r="V3" s="70"/>
      <c r="W3" s="70"/>
      <c r="X3" s="70"/>
      <c r="Y3" s="70"/>
    </row>
    <row r="4" spans="1:25" ht="19.8">
      <c r="A4" s="70"/>
      <c r="B4" s="70"/>
      <c r="C4" s="70"/>
      <c r="D4" s="70"/>
      <c r="E4" s="70"/>
      <c r="F4" s="70"/>
      <c r="G4" s="70"/>
      <c r="H4" s="70"/>
      <c r="I4" s="70"/>
      <c r="J4" s="70"/>
      <c r="K4" s="70"/>
      <c r="L4" s="70"/>
      <c r="M4" s="70"/>
      <c r="N4" s="70"/>
      <c r="O4" s="70"/>
      <c r="P4" s="70"/>
      <c r="Q4" s="70"/>
      <c r="R4" s="70"/>
      <c r="S4" s="70"/>
      <c r="T4" s="70"/>
      <c r="U4" s="70"/>
      <c r="V4" s="70"/>
      <c r="W4" s="70"/>
      <c r="X4" s="70"/>
      <c r="Y4" s="70"/>
    </row>
    <row r="5" spans="1:25" ht="22.2">
      <c r="A5" s="402" t="s">
        <v>429</v>
      </c>
      <c r="B5" s="402"/>
      <c r="C5" s="402"/>
      <c r="D5" s="402"/>
      <c r="E5" s="402"/>
      <c r="F5" s="402"/>
      <c r="G5" s="402"/>
      <c r="H5" s="402"/>
      <c r="I5" s="402"/>
      <c r="J5" s="402"/>
      <c r="K5" s="402"/>
      <c r="L5" s="402"/>
      <c r="M5" s="402"/>
      <c r="N5" s="402"/>
      <c r="O5" s="402"/>
      <c r="P5" s="402"/>
      <c r="Q5" s="402"/>
      <c r="R5" s="402"/>
      <c r="S5" s="402"/>
      <c r="T5" s="402"/>
      <c r="U5" s="402"/>
      <c r="V5" s="402"/>
      <c r="W5" s="402"/>
      <c r="X5" s="402"/>
      <c r="Y5" s="402"/>
    </row>
    <row r="6" spans="1:25" ht="19.8">
      <c r="A6" s="70"/>
      <c r="B6" s="70"/>
      <c r="C6" s="70"/>
      <c r="D6" s="70"/>
      <c r="E6" s="70"/>
      <c r="F6" s="70"/>
      <c r="G6" s="70"/>
      <c r="H6" s="70"/>
      <c r="I6" s="70"/>
      <c r="J6" s="70"/>
      <c r="K6" s="70"/>
      <c r="L6" s="70"/>
      <c r="M6" s="70"/>
      <c r="N6" s="70"/>
      <c r="O6" s="70"/>
      <c r="P6" s="70"/>
      <c r="Q6" s="70"/>
      <c r="R6" s="70"/>
      <c r="S6" s="70"/>
      <c r="T6" s="70"/>
      <c r="U6" s="70"/>
      <c r="V6" s="70"/>
      <c r="W6" s="70"/>
      <c r="X6" s="70"/>
      <c r="Y6" s="70"/>
    </row>
    <row r="7" spans="1:25" ht="19.8">
      <c r="A7" s="70"/>
      <c r="B7" s="70"/>
      <c r="C7" s="70"/>
      <c r="D7" s="70"/>
      <c r="E7" s="70"/>
      <c r="F7" s="70"/>
      <c r="G7" s="70"/>
      <c r="H7" s="70"/>
      <c r="I7" s="70"/>
      <c r="J7" s="70"/>
      <c r="K7" s="70" t="s">
        <v>7</v>
      </c>
      <c r="L7" s="70"/>
      <c r="M7" s="70"/>
      <c r="N7" s="405" t="str">
        <f>IF(名称="","",名称)</f>
        <v/>
      </c>
      <c r="O7" s="406"/>
      <c r="P7" s="406"/>
      <c r="Q7" s="406"/>
      <c r="R7" s="406"/>
      <c r="S7" s="406"/>
      <c r="T7" s="406"/>
      <c r="U7" s="406"/>
      <c r="V7" s="406"/>
      <c r="W7" s="406"/>
      <c r="X7" s="406"/>
      <c r="Y7" s="406"/>
    </row>
    <row r="8" spans="1:25" ht="19.8">
      <c r="A8" s="70"/>
      <c r="B8" s="70"/>
      <c r="C8" s="70"/>
      <c r="D8" s="70"/>
      <c r="E8" s="70"/>
      <c r="F8" s="70"/>
      <c r="G8" s="70"/>
      <c r="H8" s="70"/>
      <c r="I8" s="70"/>
      <c r="J8" s="70"/>
      <c r="K8" s="70" t="s">
        <v>14</v>
      </c>
      <c r="L8" s="70"/>
      <c r="M8" s="70"/>
      <c r="N8" s="405" t="str">
        <f>IF(代表者氏名="","",代表者役職&amp;"　"&amp;代表者氏名)</f>
        <v/>
      </c>
      <c r="O8" s="406"/>
      <c r="P8" s="406"/>
      <c r="Q8" s="406"/>
      <c r="R8" s="406"/>
      <c r="S8" s="406"/>
      <c r="T8" s="406"/>
      <c r="U8" s="406"/>
      <c r="V8" s="406"/>
      <c r="W8" s="406"/>
      <c r="X8" s="406"/>
      <c r="Y8" s="406"/>
    </row>
    <row r="9" spans="1:25" ht="19.8">
      <c r="A9" s="265"/>
      <c r="B9" s="265"/>
      <c r="C9" s="265"/>
      <c r="D9" s="265"/>
      <c r="E9" s="265"/>
      <c r="F9" s="265"/>
      <c r="G9" s="265"/>
      <c r="H9" s="265"/>
      <c r="I9" s="265"/>
      <c r="J9" s="265"/>
      <c r="K9" s="265"/>
      <c r="L9" s="265"/>
      <c r="M9" s="265"/>
      <c r="N9" s="265"/>
      <c r="O9" s="265"/>
      <c r="P9" s="265"/>
      <c r="Q9" s="265"/>
      <c r="R9" s="265"/>
      <c r="S9" s="265"/>
      <c r="T9" s="265"/>
      <c r="U9" s="265"/>
      <c r="V9" s="265"/>
      <c r="W9" s="265"/>
      <c r="X9" s="265"/>
      <c r="Y9" s="265"/>
    </row>
    <row r="10" spans="1:25" ht="56.25" customHeight="1">
      <c r="A10" s="266" t="s">
        <v>384</v>
      </c>
      <c r="B10" s="266"/>
      <c r="C10" s="266"/>
      <c r="D10" s="266"/>
      <c r="E10" s="266"/>
      <c r="F10" s="266"/>
      <c r="G10" s="266"/>
      <c r="H10" s="266"/>
      <c r="I10" s="266"/>
      <c r="J10" s="266"/>
      <c r="K10" s="266"/>
      <c r="L10" s="266"/>
      <c r="M10" s="266"/>
      <c r="N10" s="266"/>
      <c r="O10" s="266"/>
      <c r="P10" s="266"/>
      <c r="Q10" s="266"/>
      <c r="R10" s="266"/>
      <c r="S10" s="266"/>
      <c r="T10" s="266"/>
      <c r="U10" s="266"/>
      <c r="V10" s="266"/>
      <c r="W10" s="266"/>
      <c r="X10" s="266"/>
      <c r="Y10" s="266"/>
    </row>
    <row r="11" spans="1:25" ht="19.8">
      <c r="A11" s="265" t="s">
        <v>76</v>
      </c>
      <c r="B11" s="265"/>
      <c r="C11" s="265"/>
      <c r="D11" s="265"/>
      <c r="E11" s="265"/>
      <c r="F11" s="265"/>
      <c r="G11" s="265"/>
      <c r="H11" s="265"/>
      <c r="I11" s="265"/>
      <c r="J11" s="265"/>
      <c r="K11" s="265"/>
      <c r="L11" s="265"/>
      <c r="M11" s="265"/>
      <c r="N11" s="265"/>
      <c r="O11" s="265"/>
      <c r="P11" s="265"/>
      <c r="Q11" s="265"/>
      <c r="R11" s="265"/>
      <c r="S11" s="265"/>
      <c r="T11" s="265"/>
      <c r="U11" s="265"/>
      <c r="V11" s="265"/>
      <c r="W11" s="265"/>
      <c r="X11" s="265"/>
      <c r="Y11" s="265"/>
    </row>
    <row r="12" spans="1:25" ht="19.05" customHeight="1">
      <c r="A12" s="266" t="s">
        <v>385</v>
      </c>
      <c r="B12" s="266"/>
      <c r="C12" s="266"/>
      <c r="D12" s="266"/>
      <c r="E12" s="266"/>
      <c r="F12" s="266"/>
      <c r="G12" s="266"/>
      <c r="H12" s="266"/>
      <c r="I12" s="266"/>
      <c r="J12" s="266"/>
      <c r="K12" s="266"/>
      <c r="L12" s="266"/>
      <c r="M12" s="266"/>
      <c r="N12" s="266"/>
      <c r="O12" s="266"/>
      <c r="P12" s="266"/>
      <c r="Q12" s="266"/>
      <c r="R12" s="266"/>
      <c r="S12" s="266"/>
      <c r="T12" s="266"/>
      <c r="U12" s="266"/>
      <c r="V12" s="266"/>
      <c r="W12" s="266"/>
      <c r="X12" s="266"/>
      <c r="Y12" s="266"/>
    </row>
    <row r="13" spans="1:25" ht="19.8">
      <c r="A13" s="126"/>
      <c r="B13" s="264"/>
      <c r="C13" s="264"/>
      <c r="D13" s="264"/>
      <c r="E13" s="264"/>
      <c r="F13" s="264"/>
      <c r="G13" s="264"/>
      <c r="H13" s="264"/>
      <c r="I13" s="264"/>
      <c r="J13" s="264"/>
      <c r="K13" s="264"/>
      <c r="L13" s="264"/>
      <c r="M13" s="264"/>
      <c r="N13" s="264"/>
      <c r="O13" s="264"/>
      <c r="P13" s="264"/>
      <c r="Q13" s="264"/>
      <c r="R13" s="264"/>
      <c r="S13" s="264"/>
      <c r="T13" s="264"/>
      <c r="U13" s="264"/>
      <c r="V13" s="264"/>
      <c r="W13" s="264"/>
      <c r="X13" s="264"/>
      <c r="Y13" s="264"/>
    </row>
    <row r="14" spans="1:25" ht="19.8">
      <c r="A14" s="126"/>
      <c r="B14" s="264"/>
      <c r="C14" s="264"/>
      <c r="D14" s="264"/>
      <c r="E14" s="264"/>
      <c r="F14" s="264"/>
      <c r="G14" s="264"/>
      <c r="H14" s="264"/>
      <c r="I14" s="264"/>
      <c r="J14" s="264"/>
      <c r="K14" s="264"/>
      <c r="L14" s="264"/>
      <c r="M14" s="264"/>
      <c r="N14" s="264"/>
      <c r="O14" s="264"/>
      <c r="P14" s="264"/>
      <c r="Q14" s="264"/>
      <c r="R14" s="264"/>
      <c r="S14" s="264"/>
      <c r="T14" s="264"/>
      <c r="U14" s="264"/>
      <c r="V14" s="264"/>
      <c r="W14" s="264"/>
      <c r="X14" s="264"/>
      <c r="Y14" s="264"/>
    </row>
    <row r="15" spans="1:25" ht="19.8">
      <c r="A15" s="126"/>
      <c r="B15" s="264"/>
      <c r="C15" s="264"/>
      <c r="D15" s="264"/>
      <c r="E15" s="264"/>
      <c r="F15" s="264"/>
      <c r="G15" s="264"/>
      <c r="H15" s="264"/>
      <c r="I15" s="264"/>
      <c r="J15" s="264"/>
      <c r="K15" s="264"/>
      <c r="L15" s="264"/>
      <c r="M15" s="264"/>
      <c r="N15" s="264"/>
      <c r="O15" s="264"/>
      <c r="P15" s="264"/>
      <c r="Q15" s="264"/>
      <c r="R15" s="264"/>
      <c r="S15" s="264"/>
      <c r="T15" s="264"/>
      <c r="U15" s="264"/>
      <c r="V15" s="264"/>
      <c r="W15" s="264"/>
      <c r="X15" s="264"/>
      <c r="Y15" s="264"/>
    </row>
    <row r="16" spans="1:25" ht="36" customHeight="1">
      <c r="A16" s="126"/>
      <c r="B16" s="264"/>
      <c r="C16" s="264"/>
      <c r="D16" s="264"/>
      <c r="E16" s="264"/>
      <c r="F16" s="264"/>
      <c r="G16" s="264"/>
      <c r="H16" s="264"/>
      <c r="I16" s="264"/>
      <c r="J16" s="264"/>
      <c r="K16" s="264"/>
      <c r="L16" s="264"/>
      <c r="M16" s="264"/>
      <c r="N16" s="264"/>
      <c r="O16" s="264"/>
      <c r="P16" s="264"/>
      <c r="Q16" s="264"/>
      <c r="R16" s="264"/>
      <c r="S16" s="264"/>
      <c r="T16" s="264"/>
      <c r="U16" s="264"/>
      <c r="V16" s="264"/>
      <c r="W16" s="264"/>
      <c r="X16" s="264"/>
      <c r="Y16" s="264"/>
    </row>
    <row r="17" spans="1:25" ht="64.5" customHeight="1">
      <c r="A17" s="126"/>
      <c r="B17" s="126"/>
      <c r="C17" s="126"/>
      <c r="D17" s="126"/>
      <c r="E17" s="126"/>
      <c r="F17" s="126"/>
      <c r="G17" s="126"/>
      <c r="H17" s="126"/>
      <c r="I17" s="126"/>
      <c r="J17" s="126"/>
      <c r="K17" s="126"/>
      <c r="L17" s="126"/>
      <c r="M17" s="126"/>
      <c r="N17" s="126"/>
      <c r="O17" s="126"/>
      <c r="P17" s="126"/>
      <c r="Q17" s="126"/>
      <c r="R17" s="126"/>
      <c r="S17" s="126"/>
      <c r="T17" s="126"/>
      <c r="U17" s="126"/>
      <c r="V17" s="126"/>
      <c r="W17" s="126"/>
      <c r="X17" s="126"/>
      <c r="Y17" s="126"/>
    </row>
    <row r="18" spans="1:25" ht="38.25" customHeight="1">
      <c r="A18" s="126"/>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row>
    <row r="19" spans="1:25" ht="19.8">
      <c r="A19" s="126"/>
      <c r="B19" s="126"/>
      <c r="C19" s="126"/>
      <c r="D19" s="126"/>
      <c r="E19" s="126"/>
      <c r="F19" s="126"/>
      <c r="G19" s="126"/>
      <c r="H19" s="126"/>
      <c r="I19" s="126"/>
      <c r="J19" s="126"/>
      <c r="K19" s="126"/>
      <c r="L19" s="126"/>
      <c r="M19" s="126"/>
      <c r="N19" s="126"/>
      <c r="O19" s="126"/>
      <c r="P19" s="126"/>
      <c r="Q19" s="126"/>
      <c r="R19" s="126"/>
      <c r="S19" s="126"/>
      <c r="T19" s="126"/>
      <c r="U19" s="126"/>
      <c r="V19" s="126"/>
      <c r="W19" s="126"/>
      <c r="X19" s="126"/>
      <c r="Y19" s="126"/>
    </row>
    <row r="20" spans="1:25" ht="36" customHeight="1">
      <c r="A20" s="126"/>
      <c r="B20" s="126"/>
      <c r="C20" s="126"/>
      <c r="D20" s="126"/>
      <c r="E20" s="126"/>
      <c r="F20" s="126"/>
      <c r="G20" s="126"/>
      <c r="H20" s="126"/>
      <c r="I20" s="126"/>
      <c r="J20" s="126"/>
      <c r="K20" s="126"/>
      <c r="L20" s="126"/>
      <c r="M20" s="126"/>
      <c r="N20" s="126"/>
      <c r="O20" s="126"/>
      <c r="P20" s="126"/>
      <c r="Q20" s="126"/>
      <c r="R20" s="126"/>
      <c r="S20" s="126"/>
      <c r="T20" s="126"/>
      <c r="U20" s="126"/>
      <c r="V20" s="126"/>
      <c r="W20" s="126"/>
      <c r="X20" s="126"/>
      <c r="Y20" s="126"/>
    </row>
    <row r="21" spans="1:25" ht="96" customHeight="1">
      <c r="B21" s="127"/>
      <c r="C21" s="127"/>
      <c r="D21" s="127"/>
      <c r="E21" s="127"/>
      <c r="F21" s="127"/>
      <c r="G21" s="127"/>
      <c r="H21" s="127"/>
      <c r="I21" s="127"/>
      <c r="J21" s="127"/>
      <c r="K21" s="127"/>
      <c r="L21" s="127"/>
      <c r="M21" s="127"/>
      <c r="N21" s="127"/>
      <c r="O21" s="127"/>
      <c r="P21" s="127"/>
      <c r="Q21" s="127"/>
      <c r="R21" s="127"/>
      <c r="S21" s="127"/>
      <c r="T21" s="127"/>
      <c r="U21" s="127"/>
      <c r="V21" s="127"/>
      <c r="W21" s="127"/>
      <c r="X21" s="127"/>
      <c r="Y21" s="127"/>
    </row>
    <row r="22" spans="1:25" ht="46.5" customHeight="1">
      <c r="B22" s="127"/>
      <c r="C22" s="127"/>
      <c r="D22" s="127"/>
      <c r="E22" s="127"/>
      <c r="F22" s="127"/>
      <c r="G22" s="127"/>
      <c r="H22" s="127"/>
      <c r="I22" s="127"/>
      <c r="J22" s="127"/>
      <c r="K22" s="127"/>
      <c r="L22" s="127"/>
      <c r="M22" s="127"/>
      <c r="N22" s="127"/>
      <c r="O22" s="127"/>
      <c r="P22" s="127"/>
      <c r="Q22" s="127"/>
      <c r="R22" s="127"/>
      <c r="S22" s="127"/>
      <c r="T22" s="127"/>
      <c r="U22" s="127"/>
      <c r="V22" s="127"/>
      <c r="W22" s="127"/>
      <c r="X22" s="127"/>
      <c r="Y22" s="127"/>
    </row>
    <row r="23" spans="1:25" ht="46.5" customHeight="1">
      <c r="B23" s="127"/>
      <c r="C23" s="127"/>
      <c r="D23" s="127"/>
      <c r="E23" s="127"/>
      <c r="F23" s="127"/>
      <c r="G23" s="127"/>
      <c r="H23" s="127"/>
      <c r="I23" s="127"/>
      <c r="J23" s="127"/>
      <c r="K23" s="127"/>
      <c r="L23" s="127"/>
      <c r="M23" s="127"/>
      <c r="N23" s="127"/>
      <c r="O23" s="127"/>
      <c r="P23" s="127"/>
      <c r="Q23" s="127"/>
      <c r="R23" s="127"/>
      <c r="S23" s="127"/>
      <c r="T23" s="127"/>
      <c r="U23" s="127"/>
      <c r="V23" s="127"/>
      <c r="W23" s="127"/>
      <c r="X23" s="127"/>
      <c r="Y23" s="127"/>
    </row>
    <row r="24" spans="1:25" ht="30" customHeight="1">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row>
    <row r="25" spans="1:25">
      <c r="A25" s="71"/>
      <c r="B25" s="71"/>
      <c r="C25" s="71"/>
      <c r="D25" s="71"/>
      <c r="E25" s="71"/>
      <c r="F25" s="71"/>
      <c r="G25" s="71"/>
      <c r="H25" s="71"/>
      <c r="I25" s="71"/>
      <c r="J25" s="71"/>
      <c r="K25" s="71"/>
      <c r="L25" s="71"/>
      <c r="M25" s="71"/>
      <c r="N25" s="71"/>
      <c r="O25" s="71"/>
      <c r="P25" s="71"/>
      <c r="Q25" s="71"/>
      <c r="R25" s="71"/>
      <c r="S25" s="71"/>
      <c r="T25" s="71"/>
      <c r="U25" s="71"/>
      <c r="V25" s="71"/>
      <c r="W25" s="71"/>
      <c r="X25" s="71"/>
      <c r="Y25" s="71"/>
    </row>
    <row r="26" spans="1:25">
      <c r="A26" s="71"/>
      <c r="B26" s="71"/>
      <c r="C26" s="71"/>
      <c r="D26" s="71"/>
      <c r="E26" s="71"/>
      <c r="F26" s="71"/>
      <c r="G26" s="71"/>
      <c r="H26" s="71"/>
      <c r="I26" s="71"/>
      <c r="J26" s="71"/>
      <c r="K26" s="71"/>
      <c r="L26" s="71"/>
      <c r="M26" s="71"/>
      <c r="N26" s="71"/>
      <c r="O26" s="71"/>
      <c r="P26" s="71"/>
      <c r="Q26" s="71"/>
      <c r="R26" s="71"/>
      <c r="S26" s="71"/>
      <c r="T26" s="71"/>
      <c r="U26" s="71"/>
      <c r="V26" s="71"/>
      <c r="W26" s="71"/>
      <c r="X26" s="71"/>
      <c r="Y26" s="71"/>
    </row>
    <row r="27" spans="1:25">
      <c r="A27" s="71"/>
      <c r="B27" s="71"/>
      <c r="C27" s="71"/>
      <c r="D27" s="71"/>
      <c r="E27" s="71"/>
      <c r="F27" s="71"/>
      <c r="G27" s="71"/>
      <c r="H27" s="71"/>
      <c r="I27" s="71"/>
      <c r="J27" s="71"/>
      <c r="K27" s="71"/>
      <c r="L27" s="71"/>
      <c r="M27" s="71"/>
      <c r="N27" s="71"/>
      <c r="O27" s="71"/>
      <c r="P27" s="71"/>
      <c r="Q27" s="71"/>
      <c r="R27" s="71"/>
      <c r="S27" s="71"/>
      <c r="T27" s="71"/>
      <c r="U27" s="71"/>
      <c r="V27" s="71"/>
      <c r="W27" s="71"/>
      <c r="X27" s="71"/>
      <c r="Y27" s="71"/>
    </row>
    <row r="28" spans="1:25">
      <c r="A28" s="71"/>
      <c r="B28" s="71"/>
      <c r="C28" s="71"/>
      <c r="D28" s="71"/>
      <c r="E28" s="71"/>
      <c r="F28" s="71"/>
      <c r="G28" s="71"/>
      <c r="H28" s="71"/>
      <c r="I28" s="71"/>
      <c r="J28" s="71"/>
      <c r="K28" s="71"/>
      <c r="L28" s="71"/>
      <c r="M28" s="71"/>
      <c r="N28" s="71"/>
      <c r="O28" s="71"/>
      <c r="P28" s="71"/>
      <c r="Q28" s="71"/>
      <c r="R28" s="71"/>
      <c r="S28" s="71"/>
      <c r="T28" s="71"/>
      <c r="U28" s="71"/>
      <c r="V28" s="71"/>
      <c r="W28" s="71"/>
      <c r="X28" s="71"/>
      <c r="Y28" s="71"/>
    </row>
    <row r="29" spans="1:25">
      <c r="A29" s="71"/>
      <c r="B29" s="71"/>
      <c r="C29" s="71"/>
      <c r="D29" s="71"/>
      <c r="E29" s="71"/>
      <c r="F29" s="71"/>
      <c r="G29" s="71"/>
      <c r="H29" s="71"/>
      <c r="I29" s="71"/>
      <c r="J29" s="71"/>
      <c r="K29" s="71"/>
      <c r="L29" s="71"/>
      <c r="M29" s="71"/>
      <c r="N29" s="71"/>
      <c r="O29" s="71"/>
      <c r="P29" s="71"/>
      <c r="Q29" s="71"/>
      <c r="R29" s="71"/>
      <c r="S29" s="71"/>
      <c r="T29" s="71"/>
      <c r="U29" s="71"/>
      <c r="V29" s="71"/>
      <c r="W29" s="71"/>
      <c r="X29" s="71"/>
      <c r="Y29" s="71"/>
    </row>
    <row r="30" spans="1:25">
      <c r="A30" s="71"/>
      <c r="B30" s="71"/>
      <c r="C30" s="71"/>
      <c r="D30" s="71"/>
      <c r="E30" s="71"/>
      <c r="F30" s="71"/>
      <c r="G30" s="71"/>
      <c r="H30" s="71"/>
      <c r="I30" s="71"/>
      <c r="J30" s="71"/>
      <c r="K30" s="71"/>
      <c r="L30" s="71"/>
      <c r="M30" s="71"/>
      <c r="N30" s="71"/>
      <c r="O30" s="71"/>
      <c r="P30" s="71"/>
      <c r="Q30" s="71"/>
      <c r="R30" s="71"/>
      <c r="S30" s="71"/>
      <c r="T30" s="71"/>
      <c r="U30" s="71"/>
      <c r="V30" s="71"/>
      <c r="W30" s="71"/>
      <c r="X30" s="71"/>
      <c r="Y30" s="71"/>
    </row>
    <row r="31" spans="1:25">
      <c r="A31" s="71"/>
      <c r="B31" s="71"/>
      <c r="C31" s="71"/>
      <c r="D31" s="71"/>
      <c r="E31" s="71"/>
      <c r="F31" s="71"/>
      <c r="G31" s="71"/>
      <c r="H31" s="71"/>
      <c r="I31" s="71"/>
      <c r="J31" s="71"/>
      <c r="K31" s="71"/>
      <c r="L31" s="71"/>
      <c r="M31" s="71"/>
      <c r="N31" s="71"/>
      <c r="O31" s="71"/>
      <c r="P31" s="71"/>
      <c r="Q31" s="71"/>
      <c r="R31" s="71"/>
      <c r="S31" s="71"/>
      <c r="T31" s="71"/>
      <c r="U31" s="71"/>
      <c r="V31" s="71"/>
      <c r="W31" s="71"/>
      <c r="X31" s="71"/>
      <c r="Y31" s="71"/>
    </row>
    <row r="32" spans="1:25">
      <c r="A32" s="71"/>
      <c r="B32" s="71"/>
      <c r="C32" s="71"/>
      <c r="D32" s="71"/>
      <c r="E32" s="71"/>
      <c r="F32" s="71"/>
      <c r="G32" s="71"/>
      <c r="H32" s="71"/>
      <c r="I32" s="71"/>
      <c r="J32" s="71"/>
      <c r="K32" s="71"/>
      <c r="L32" s="71"/>
      <c r="M32" s="71"/>
      <c r="N32" s="71"/>
      <c r="O32" s="71"/>
      <c r="P32" s="71"/>
      <c r="Q32" s="71"/>
      <c r="R32" s="71"/>
      <c r="S32" s="71"/>
      <c r="T32" s="71"/>
      <c r="U32" s="71"/>
      <c r="V32" s="71"/>
      <c r="W32" s="71"/>
      <c r="X32" s="71"/>
      <c r="Y32" s="71"/>
    </row>
    <row r="33" spans="1:25">
      <c r="A33" s="71"/>
      <c r="B33" s="71"/>
      <c r="C33" s="71"/>
      <c r="D33" s="71"/>
      <c r="E33" s="71"/>
      <c r="F33" s="71"/>
      <c r="G33" s="71"/>
      <c r="H33" s="71"/>
      <c r="I33" s="71"/>
      <c r="J33" s="71"/>
      <c r="K33" s="71"/>
      <c r="L33" s="71"/>
      <c r="M33" s="71"/>
      <c r="N33" s="71"/>
      <c r="O33" s="71"/>
      <c r="P33" s="71"/>
      <c r="Q33" s="71"/>
      <c r="R33" s="71"/>
      <c r="S33" s="71"/>
      <c r="T33" s="71"/>
      <c r="U33" s="71"/>
      <c r="V33" s="71"/>
      <c r="W33" s="71"/>
      <c r="X33" s="71"/>
      <c r="Y33" s="71"/>
    </row>
    <row r="34" spans="1:25">
      <c r="A34" s="71"/>
      <c r="B34" s="71"/>
      <c r="C34" s="71"/>
      <c r="D34" s="71"/>
      <c r="E34" s="71"/>
      <c r="F34" s="71"/>
      <c r="G34" s="71"/>
      <c r="H34" s="71"/>
      <c r="I34" s="71"/>
      <c r="J34" s="71"/>
      <c r="K34" s="71"/>
      <c r="L34" s="71"/>
      <c r="M34" s="71"/>
      <c r="N34" s="71"/>
      <c r="O34" s="71"/>
      <c r="P34" s="71"/>
      <c r="Q34" s="71"/>
      <c r="R34" s="71"/>
      <c r="S34" s="71"/>
      <c r="T34" s="71"/>
      <c r="U34" s="71"/>
      <c r="V34" s="71"/>
      <c r="W34" s="71"/>
      <c r="X34" s="71"/>
      <c r="Y34" s="71"/>
    </row>
    <row r="35" spans="1:25">
      <c r="A35" s="71"/>
      <c r="B35" s="71"/>
      <c r="C35" s="71"/>
      <c r="D35" s="71"/>
      <c r="E35" s="71"/>
      <c r="F35" s="71"/>
      <c r="G35" s="71"/>
      <c r="H35" s="71"/>
      <c r="I35" s="71"/>
      <c r="J35" s="71"/>
      <c r="K35" s="71"/>
      <c r="L35" s="71"/>
      <c r="M35" s="71"/>
      <c r="N35" s="71"/>
      <c r="O35" s="71"/>
      <c r="P35" s="71"/>
      <c r="Q35" s="71"/>
      <c r="R35" s="71"/>
      <c r="S35" s="71"/>
      <c r="T35" s="71"/>
      <c r="U35" s="71"/>
      <c r="V35" s="71"/>
      <c r="W35" s="71"/>
      <c r="X35" s="71"/>
      <c r="Y35" s="71"/>
    </row>
    <row r="36" spans="1:25">
      <c r="A36" s="71"/>
      <c r="B36" s="71"/>
      <c r="C36" s="71"/>
      <c r="D36" s="71"/>
      <c r="E36" s="71"/>
      <c r="F36" s="71"/>
      <c r="G36" s="71"/>
      <c r="H36" s="71"/>
      <c r="I36" s="71"/>
      <c r="J36" s="71"/>
      <c r="K36" s="71"/>
      <c r="L36" s="71"/>
      <c r="M36" s="71"/>
      <c r="N36" s="71"/>
      <c r="O36" s="71"/>
      <c r="P36" s="71"/>
      <c r="Q36" s="71"/>
      <c r="R36" s="71"/>
      <c r="S36" s="71"/>
      <c r="T36" s="71"/>
      <c r="U36" s="71"/>
      <c r="V36" s="71"/>
      <c r="W36" s="71"/>
      <c r="X36" s="71"/>
      <c r="Y36" s="71"/>
    </row>
    <row r="37" spans="1:25">
      <c r="A37" s="71"/>
      <c r="B37" s="71"/>
      <c r="C37" s="71"/>
      <c r="D37" s="71"/>
      <c r="E37" s="71"/>
      <c r="F37" s="71"/>
      <c r="G37" s="71"/>
      <c r="H37" s="71"/>
      <c r="I37" s="71"/>
      <c r="J37" s="71"/>
      <c r="K37" s="71"/>
      <c r="L37" s="71"/>
      <c r="M37" s="71"/>
      <c r="N37" s="71"/>
      <c r="O37" s="71"/>
      <c r="P37" s="71"/>
      <c r="Q37" s="71"/>
      <c r="R37" s="71"/>
      <c r="S37" s="71"/>
      <c r="T37" s="71"/>
      <c r="U37" s="71"/>
      <c r="V37" s="71"/>
      <c r="W37" s="71"/>
      <c r="X37" s="71"/>
      <c r="Y37" s="71"/>
    </row>
  </sheetData>
  <mergeCells count="9">
    <mergeCell ref="A5:Y5"/>
    <mergeCell ref="B13:Y16"/>
    <mergeCell ref="A12:Y12"/>
    <mergeCell ref="R2:Y2"/>
    <mergeCell ref="A9:Y9"/>
    <mergeCell ref="A10:Y10"/>
    <mergeCell ref="A11:Y11"/>
    <mergeCell ref="N7:Y7"/>
    <mergeCell ref="N8:Y8"/>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A62"/>
  <sheetViews>
    <sheetView view="pageBreakPreview" zoomScale="85" zoomScaleNormal="40" zoomScaleSheetLayoutView="85" workbookViewId="0">
      <selection activeCell="K11" sqref="K11:AZ12"/>
    </sheetView>
  </sheetViews>
  <sheetFormatPr defaultColWidth="8.296875" defaultRowHeight="18"/>
  <cols>
    <col min="1" max="10" width="1.59765625" style="24" customWidth="1"/>
    <col min="11" max="52" width="2.5" style="24" customWidth="1"/>
    <col min="53" max="16384" width="8.296875" style="24"/>
  </cols>
  <sheetData>
    <row r="1" spans="1:53" ht="22.2" customHeight="1">
      <c r="A1" s="66" t="s">
        <v>400</v>
      </c>
      <c r="B1" s="66"/>
      <c r="BA1" s="128" t="s">
        <v>150</v>
      </c>
    </row>
    <row r="2" spans="1:53" ht="10.199999999999999" customHeight="1">
      <c r="BA2" s="128" t="s">
        <v>151</v>
      </c>
    </row>
    <row r="3" spans="1:53" ht="22.2" customHeight="1">
      <c r="A3" s="73" t="s">
        <v>371</v>
      </c>
      <c r="B3" s="73"/>
      <c r="BA3" s="129"/>
    </row>
    <row r="4" spans="1:53" ht="18.75" customHeight="1">
      <c r="C4" s="417"/>
      <c r="D4" s="417"/>
      <c r="E4" s="417"/>
      <c r="F4" s="417"/>
      <c r="G4" s="417"/>
      <c r="H4" s="417"/>
      <c r="I4" s="417"/>
      <c r="J4" s="417"/>
      <c r="K4" s="417"/>
      <c r="L4" s="417"/>
      <c r="M4" s="130"/>
      <c r="N4" s="418" t="s">
        <v>211</v>
      </c>
      <c r="O4" s="418"/>
      <c r="P4" s="418"/>
      <c r="Q4" s="418"/>
      <c r="R4" s="418"/>
      <c r="S4" s="418"/>
      <c r="T4" s="418"/>
      <c r="U4" s="418"/>
      <c r="V4" s="418"/>
      <c r="W4" s="418"/>
      <c r="X4" s="418"/>
      <c r="Y4" s="418"/>
      <c r="Z4" s="418"/>
      <c r="AA4" s="418"/>
      <c r="AB4" s="418"/>
      <c r="AC4" s="418"/>
      <c r="AD4" s="418"/>
      <c r="AE4" s="418"/>
      <c r="AF4" s="418"/>
      <c r="AG4" s="418"/>
      <c r="AH4" s="418"/>
      <c r="AI4" s="418"/>
      <c r="AJ4" s="418"/>
      <c r="AK4" s="418"/>
      <c r="AL4" s="418"/>
      <c r="AM4" s="418"/>
      <c r="AN4" s="418"/>
      <c r="AO4" s="418"/>
      <c r="AP4" s="418"/>
      <c r="AQ4" s="418"/>
      <c r="AR4" s="418"/>
      <c r="AS4" s="418"/>
      <c r="AT4" s="418"/>
      <c r="AU4" s="418"/>
      <c r="AV4" s="418"/>
      <c r="AW4" s="418"/>
      <c r="AX4" s="418"/>
      <c r="AY4" s="418"/>
      <c r="AZ4" s="418"/>
      <c r="BA4" s="129"/>
    </row>
    <row r="5" spans="1:53" ht="18.75" customHeight="1">
      <c r="A5" s="419"/>
      <c r="B5" s="420"/>
      <c r="C5" s="420"/>
      <c r="D5" s="420"/>
      <c r="E5" s="420"/>
      <c r="F5" s="420"/>
      <c r="G5" s="420"/>
      <c r="H5" s="420"/>
      <c r="I5" s="420"/>
      <c r="J5" s="421"/>
      <c r="K5" s="425" t="s">
        <v>212</v>
      </c>
      <c r="L5" s="426"/>
      <c r="M5" s="426"/>
      <c r="N5" s="426"/>
      <c r="O5" s="426"/>
      <c r="P5" s="427"/>
      <c r="Q5" s="425" t="s">
        <v>213</v>
      </c>
      <c r="R5" s="426"/>
      <c r="S5" s="426"/>
      <c r="T5" s="426"/>
      <c r="U5" s="426"/>
      <c r="V5" s="426"/>
      <c r="W5" s="425" t="s">
        <v>214</v>
      </c>
      <c r="X5" s="426"/>
      <c r="Y5" s="426"/>
      <c r="Z5" s="426"/>
      <c r="AA5" s="426"/>
      <c r="AB5" s="426"/>
      <c r="AC5" s="425" t="s">
        <v>215</v>
      </c>
      <c r="AD5" s="426"/>
      <c r="AE5" s="426"/>
      <c r="AF5" s="426"/>
      <c r="AG5" s="426"/>
      <c r="AH5" s="426"/>
      <c r="AI5" s="425" t="s">
        <v>216</v>
      </c>
      <c r="AJ5" s="426"/>
      <c r="AK5" s="426"/>
      <c r="AL5" s="426"/>
      <c r="AM5" s="426"/>
      <c r="AN5" s="426"/>
      <c r="AO5" s="425" t="s">
        <v>217</v>
      </c>
      <c r="AP5" s="426"/>
      <c r="AQ5" s="426"/>
      <c r="AR5" s="426"/>
      <c r="AS5" s="426"/>
      <c r="AT5" s="426"/>
      <c r="AU5" s="425" t="s">
        <v>218</v>
      </c>
      <c r="AV5" s="426"/>
      <c r="AW5" s="426"/>
      <c r="AX5" s="426"/>
      <c r="AY5" s="426"/>
      <c r="AZ5" s="427"/>
      <c r="BA5" s="129"/>
    </row>
    <row r="6" spans="1:53" ht="18.75" customHeight="1" thickBot="1">
      <c r="A6" s="422"/>
      <c r="B6" s="423"/>
      <c r="C6" s="423"/>
      <c r="D6" s="423"/>
      <c r="E6" s="423"/>
      <c r="F6" s="423"/>
      <c r="G6" s="423"/>
      <c r="H6" s="423"/>
      <c r="I6" s="423"/>
      <c r="J6" s="424"/>
      <c r="K6" s="428" t="s">
        <v>219</v>
      </c>
      <c r="L6" s="429"/>
      <c r="M6" s="429"/>
      <c r="N6" s="429"/>
      <c r="O6" s="429"/>
      <c r="P6" s="430"/>
      <c r="Q6" s="428" t="s">
        <v>219</v>
      </c>
      <c r="R6" s="429"/>
      <c r="S6" s="429"/>
      <c r="T6" s="429"/>
      <c r="U6" s="429"/>
      <c r="V6" s="430"/>
      <c r="W6" s="428" t="s">
        <v>219</v>
      </c>
      <c r="X6" s="429"/>
      <c r="Y6" s="429"/>
      <c r="Z6" s="429"/>
      <c r="AA6" s="429"/>
      <c r="AB6" s="430"/>
      <c r="AC6" s="428" t="s">
        <v>219</v>
      </c>
      <c r="AD6" s="429"/>
      <c r="AE6" s="429"/>
      <c r="AF6" s="429"/>
      <c r="AG6" s="429"/>
      <c r="AH6" s="430"/>
      <c r="AI6" s="428" t="s">
        <v>219</v>
      </c>
      <c r="AJ6" s="429"/>
      <c r="AK6" s="429"/>
      <c r="AL6" s="429"/>
      <c r="AM6" s="429"/>
      <c r="AN6" s="430"/>
      <c r="AO6" s="428" t="s">
        <v>219</v>
      </c>
      <c r="AP6" s="429"/>
      <c r="AQ6" s="429"/>
      <c r="AR6" s="429"/>
      <c r="AS6" s="429"/>
      <c r="AT6" s="430"/>
      <c r="AU6" s="428" t="s">
        <v>219</v>
      </c>
      <c r="AV6" s="429"/>
      <c r="AW6" s="429"/>
      <c r="AX6" s="429"/>
      <c r="AY6" s="429"/>
      <c r="AZ6" s="430"/>
      <c r="BA6" s="129" t="s">
        <v>220</v>
      </c>
    </row>
    <row r="7" spans="1:53" ht="18.75" customHeight="1" thickTop="1">
      <c r="A7" s="431" t="s">
        <v>221</v>
      </c>
      <c r="B7" s="431"/>
      <c r="C7" s="431"/>
      <c r="D7" s="431"/>
      <c r="E7" s="431"/>
      <c r="F7" s="431"/>
      <c r="G7" s="431"/>
      <c r="H7" s="431"/>
      <c r="I7" s="431"/>
      <c r="J7" s="431"/>
      <c r="K7" s="433"/>
      <c r="L7" s="433"/>
      <c r="M7" s="433"/>
      <c r="N7" s="433"/>
      <c r="O7" s="433"/>
      <c r="P7" s="433"/>
      <c r="Q7" s="433"/>
      <c r="R7" s="433"/>
      <c r="S7" s="433"/>
      <c r="T7" s="433"/>
      <c r="U7" s="433"/>
      <c r="V7" s="433"/>
      <c r="W7" s="433"/>
      <c r="X7" s="433"/>
      <c r="Y7" s="433"/>
      <c r="Z7" s="433"/>
      <c r="AA7" s="433"/>
      <c r="AB7" s="433"/>
      <c r="AC7" s="433"/>
      <c r="AD7" s="433"/>
      <c r="AE7" s="433"/>
      <c r="AF7" s="433"/>
      <c r="AG7" s="433"/>
      <c r="AH7" s="433"/>
      <c r="AI7" s="433"/>
      <c r="AJ7" s="433"/>
      <c r="AK7" s="433"/>
      <c r="AL7" s="433"/>
      <c r="AM7" s="433"/>
      <c r="AN7" s="433"/>
      <c r="AO7" s="433"/>
      <c r="AP7" s="433"/>
      <c r="AQ7" s="433"/>
      <c r="AR7" s="433"/>
      <c r="AS7" s="433"/>
      <c r="AT7" s="433"/>
      <c r="AU7" s="433"/>
      <c r="AV7" s="433"/>
      <c r="AW7" s="433"/>
      <c r="AX7" s="433"/>
      <c r="AY7" s="433"/>
      <c r="AZ7" s="433"/>
      <c r="BA7" s="129" t="s">
        <v>222</v>
      </c>
    </row>
    <row r="8" spans="1:53" ht="18.75" customHeight="1">
      <c r="A8" s="432"/>
      <c r="B8" s="432"/>
      <c r="C8" s="432"/>
      <c r="D8" s="432"/>
      <c r="E8" s="432"/>
      <c r="F8" s="432"/>
      <c r="G8" s="432"/>
      <c r="H8" s="432"/>
      <c r="I8" s="432"/>
      <c r="J8" s="432"/>
      <c r="K8" s="434"/>
      <c r="L8" s="434"/>
      <c r="M8" s="434"/>
      <c r="N8" s="434"/>
      <c r="O8" s="434"/>
      <c r="P8" s="434"/>
      <c r="Q8" s="434"/>
      <c r="R8" s="434"/>
      <c r="S8" s="434"/>
      <c r="T8" s="434"/>
      <c r="U8" s="434"/>
      <c r="V8" s="434"/>
      <c r="W8" s="434"/>
      <c r="X8" s="434"/>
      <c r="Y8" s="434"/>
      <c r="Z8" s="434"/>
      <c r="AA8" s="434"/>
      <c r="AB8" s="434"/>
      <c r="AC8" s="434"/>
      <c r="AD8" s="434"/>
      <c r="AE8" s="434"/>
      <c r="AF8" s="434"/>
      <c r="AG8" s="434"/>
      <c r="AH8" s="434"/>
      <c r="AI8" s="434"/>
      <c r="AJ8" s="434"/>
      <c r="AK8" s="434"/>
      <c r="AL8" s="434"/>
      <c r="AM8" s="434"/>
      <c r="AN8" s="434"/>
      <c r="AO8" s="434"/>
      <c r="AP8" s="434"/>
      <c r="AQ8" s="434"/>
      <c r="AR8" s="434"/>
      <c r="AS8" s="434"/>
      <c r="AT8" s="434"/>
      <c r="AU8" s="434"/>
      <c r="AV8" s="434"/>
      <c r="AW8" s="434"/>
      <c r="AX8" s="434"/>
      <c r="AY8" s="434"/>
      <c r="AZ8" s="434"/>
      <c r="BA8" s="129" t="s">
        <v>223</v>
      </c>
    </row>
    <row r="9" spans="1:53" ht="18.75" customHeight="1">
      <c r="A9" s="444" t="s">
        <v>224</v>
      </c>
      <c r="B9" s="444"/>
      <c r="C9" s="444"/>
      <c r="D9" s="444"/>
      <c r="E9" s="444"/>
      <c r="F9" s="444"/>
      <c r="G9" s="444"/>
      <c r="H9" s="444"/>
      <c r="I9" s="444"/>
      <c r="J9" s="444"/>
      <c r="K9" s="435"/>
      <c r="L9" s="435"/>
      <c r="M9" s="435"/>
      <c r="N9" s="435"/>
      <c r="O9" s="435"/>
      <c r="P9" s="435"/>
      <c r="Q9" s="435"/>
      <c r="R9" s="435"/>
      <c r="S9" s="435"/>
      <c r="T9" s="435"/>
      <c r="U9" s="435"/>
      <c r="V9" s="435"/>
      <c r="W9" s="435"/>
      <c r="X9" s="435"/>
      <c r="Y9" s="435"/>
      <c r="Z9" s="435"/>
      <c r="AA9" s="435"/>
      <c r="AB9" s="435"/>
      <c r="AC9" s="435"/>
      <c r="AD9" s="435"/>
      <c r="AE9" s="435"/>
      <c r="AF9" s="435"/>
      <c r="AG9" s="435"/>
      <c r="AH9" s="435"/>
      <c r="AI9" s="435"/>
      <c r="AJ9" s="435"/>
      <c r="AK9" s="435"/>
      <c r="AL9" s="435"/>
      <c r="AM9" s="435"/>
      <c r="AN9" s="435"/>
      <c r="AO9" s="435"/>
      <c r="AP9" s="435"/>
      <c r="AQ9" s="435"/>
      <c r="AR9" s="435"/>
      <c r="AS9" s="435"/>
      <c r="AT9" s="435"/>
      <c r="AU9" s="435"/>
      <c r="AV9" s="435"/>
      <c r="AW9" s="435"/>
      <c r="AX9" s="435"/>
      <c r="AY9" s="435"/>
      <c r="AZ9" s="435"/>
      <c r="BA9" s="129" t="s">
        <v>222</v>
      </c>
    </row>
    <row r="10" spans="1:53" ht="18.75" customHeight="1">
      <c r="A10" s="432"/>
      <c r="B10" s="432"/>
      <c r="C10" s="432"/>
      <c r="D10" s="432"/>
      <c r="E10" s="432"/>
      <c r="F10" s="432"/>
      <c r="G10" s="432"/>
      <c r="H10" s="432"/>
      <c r="I10" s="432"/>
      <c r="J10" s="432"/>
      <c r="K10" s="434"/>
      <c r="L10" s="434"/>
      <c r="M10" s="434"/>
      <c r="N10" s="434"/>
      <c r="O10" s="434"/>
      <c r="P10" s="434"/>
      <c r="Q10" s="434"/>
      <c r="R10" s="434"/>
      <c r="S10" s="434"/>
      <c r="T10" s="434"/>
      <c r="U10" s="434"/>
      <c r="V10" s="434"/>
      <c r="W10" s="434"/>
      <c r="X10" s="434"/>
      <c r="Y10" s="434"/>
      <c r="Z10" s="434"/>
      <c r="AA10" s="434"/>
      <c r="AB10" s="434"/>
      <c r="AC10" s="434"/>
      <c r="AD10" s="434"/>
      <c r="AE10" s="434"/>
      <c r="AF10" s="434"/>
      <c r="AG10" s="434"/>
      <c r="AH10" s="434"/>
      <c r="AI10" s="434"/>
      <c r="AJ10" s="434"/>
      <c r="AK10" s="434"/>
      <c r="AL10" s="434"/>
      <c r="AM10" s="434"/>
      <c r="AN10" s="434"/>
      <c r="AO10" s="434"/>
      <c r="AP10" s="434"/>
      <c r="AQ10" s="434"/>
      <c r="AR10" s="434"/>
      <c r="AS10" s="434"/>
      <c r="AT10" s="434"/>
      <c r="AU10" s="434"/>
      <c r="AV10" s="434"/>
      <c r="AW10" s="434"/>
      <c r="AX10" s="434"/>
      <c r="AY10" s="434"/>
      <c r="AZ10" s="434"/>
      <c r="BA10" s="129"/>
    </row>
    <row r="11" spans="1:53" ht="18.75" customHeight="1">
      <c r="A11" s="436" t="s">
        <v>225</v>
      </c>
      <c r="B11" s="437"/>
      <c r="C11" s="437"/>
      <c r="D11" s="437"/>
      <c r="E11" s="437"/>
      <c r="F11" s="437"/>
      <c r="G11" s="437"/>
      <c r="H11" s="437"/>
      <c r="I11" s="437"/>
      <c r="J11" s="438"/>
      <c r="K11" s="442">
        <f>K7-K9</f>
        <v>0</v>
      </c>
      <c r="L11" s="443"/>
      <c r="M11" s="443"/>
      <c r="N11" s="443"/>
      <c r="O11" s="443"/>
      <c r="P11" s="443"/>
      <c r="Q11" s="442">
        <f>Q7-Q9</f>
        <v>0</v>
      </c>
      <c r="R11" s="443"/>
      <c r="S11" s="443"/>
      <c r="T11" s="443"/>
      <c r="U11" s="443"/>
      <c r="V11" s="443"/>
      <c r="W11" s="442">
        <f>W7-W9</f>
        <v>0</v>
      </c>
      <c r="X11" s="443"/>
      <c r="Y11" s="443"/>
      <c r="Z11" s="443"/>
      <c r="AA11" s="443"/>
      <c r="AB11" s="443"/>
      <c r="AC11" s="442">
        <f>AC7-AC9</f>
        <v>0</v>
      </c>
      <c r="AD11" s="443"/>
      <c r="AE11" s="443"/>
      <c r="AF11" s="443"/>
      <c r="AG11" s="443"/>
      <c r="AH11" s="443"/>
      <c r="AI11" s="442">
        <f>AI7-AI9</f>
        <v>0</v>
      </c>
      <c r="AJ11" s="443"/>
      <c r="AK11" s="443"/>
      <c r="AL11" s="443"/>
      <c r="AM11" s="443"/>
      <c r="AN11" s="443"/>
      <c r="AO11" s="442">
        <f>AO7-AO9</f>
        <v>0</v>
      </c>
      <c r="AP11" s="443"/>
      <c r="AQ11" s="443"/>
      <c r="AR11" s="443"/>
      <c r="AS11" s="443"/>
      <c r="AT11" s="443"/>
      <c r="AU11" s="442">
        <f>AU7-AU9</f>
        <v>0</v>
      </c>
      <c r="AV11" s="443"/>
      <c r="AW11" s="443"/>
      <c r="AX11" s="443"/>
      <c r="AY11" s="443"/>
      <c r="AZ11" s="443"/>
      <c r="BA11" s="129" t="s">
        <v>226</v>
      </c>
    </row>
    <row r="12" spans="1:53" ht="18.75" customHeight="1">
      <c r="A12" s="439"/>
      <c r="B12" s="440"/>
      <c r="C12" s="440"/>
      <c r="D12" s="440"/>
      <c r="E12" s="440"/>
      <c r="F12" s="440"/>
      <c r="G12" s="440"/>
      <c r="H12" s="440"/>
      <c r="I12" s="440"/>
      <c r="J12" s="441"/>
      <c r="K12" s="442"/>
      <c r="L12" s="443"/>
      <c r="M12" s="443"/>
      <c r="N12" s="443"/>
      <c r="O12" s="443"/>
      <c r="P12" s="443"/>
      <c r="Q12" s="442"/>
      <c r="R12" s="443"/>
      <c r="S12" s="443"/>
      <c r="T12" s="443"/>
      <c r="U12" s="443"/>
      <c r="V12" s="443"/>
      <c r="W12" s="442"/>
      <c r="X12" s="443"/>
      <c r="Y12" s="443"/>
      <c r="Z12" s="443"/>
      <c r="AA12" s="443"/>
      <c r="AB12" s="443"/>
      <c r="AC12" s="442"/>
      <c r="AD12" s="443"/>
      <c r="AE12" s="443"/>
      <c r="AF12" s="443"/>
      <c r="AG12" s="443"/>
      <c r="AH12" s="443"/>
      <c r="AI12" s="442"/>
      <c r="AJ12" s="443"/>
      <c r="AK12" s="443"/>
      <c r="AL12" s="443"/>
      <c r="AM12" s="443"/>
      <c r="AN12" s="443"/>
      <c r="AO12" s="442"/>
      <c r="AP12" s="443"/>
      <c r="AQ12" s="443"/>
      <c r="AR12" s="443"/>
      <c r="AS12" s="443"/>
      <c r="AT12" s="443"/>
      <c r="AU12" s="442"/>
      <c r="AV12" s="443"/>
      <c r="AW12" s="443"/>
      <c r="AX12" s="443"/>
      <c r="AY12" s="443"/>
      <c r="AZ12" s="443"/>
      <c r="BA12" s="129"/>
    </row>
    <row r="13" spans="1:53" ht="18.75" customHeight="1">
      <c r="A13" s="436" t="s">
        <v>227</v>
      </c>
      <c r="B13" s="437"/>
      <c r="C13" s="437"/>
      <c r="D13" s="437"/>
      <c r="E13" s="437"/>
      <c r="F13" s="437"/>
      <c r="G13" s="437"/>
      <c r="H13" s="437"/>
      <c r="I13" s="437"/>
      <c r="J13" s="438"/>
      <c r="K13" s="448"/>
      <c r="L13" s="445"/>
      <c r="M13" s="445"/>
      <c r="N13" s="445"/>
      <c r="O13" s="445"/>
      <c r="P13" s="445"/>
      <c r="Q13" s="445"/>
      <c r="R13" s="445"/>
      <c r="S13" s="445"/>
      <c r="T13" s="445"/>
      <c r="U13" s="445"/>
      <c r="V13" s="445"/>
      <c r="W13" s="445"/>
      <c r="X13" s="445"/>
      <c r="Y13" s="445"/>
      <c r="Z13" s="445"/>
      <c r="AA13" s="445"/>
      <c r="AB13" s="445"/>
      <c r="AC13" s="445"/>
      <c r="AD13" s="445"/>
      <c r="AE13" s="445"/>
      <c r="AF13" s="445"/>
      <c r="AG13" s="445"/>
      <c r="AH13" s="445"/>
      <c r="AI13" s="445"/>
      <c r="AJ13" s="445"/>
      <c r="AK13" s="445"/>
      <c r="AL13" s="445"/>
      <c r="AM13" s="445"/>
      <c r="AN13" s="445"/>
      <c r="AO13" s="445"/>
      <c r="AP13" s="445"/>
      <c r="AQ13" s="445"/>
      <c r="AR13" s="445"/>
      <c r="AS13" s="445"/>
      <c r="AT13" s="445"/>
      <c r="AU13" s="445"/>
      <c r="AV13" s="445"/>
      <c r="AW13" s="445"/>
      <c r="AX13" s="445"/>
      <c r="AY13" s="445"/>
      <c r="AZ13" s="445"/>
      <c r="BA13" s="129" t="s">
        <v>222</v>
      </c>
    </row>
    <row r="14" spans="1:53" ht="18.75" customHeight="1">
      <c r="A14" s="439"/>
      <c r="B14" s="440"/>
      <c r="C14" s="440"/>
      <c r="D14" s="440"/>
      <c r="E14" s="440"/>
      <c r="F14" s="440"/>
      <c r="G14" s="440"/>
      <c r="H14" s="440"/>
      <c r="I14" s="440"/>
      <c r="J14" s="441"/>
      <c r="K14" s="448"/>
      <c r="L14" s="445"/>
      <c r="M14" s="445"/>
      <c r="N14" s="445"/>
      <c r="O14" s="445"/>
      <c r="P14" s="445"/>
      <c r="Q14" s="445"/>
      <c r="R14" s="445"/>
      <c r="S14" s="445"/>
      <c r="T14" s="445"/>
      <c r="U14" s="445"/>
      <c r="V14" s="445"/>
      <c r="W14" s="445"/>
      <c r="X14" s="445"/>
      <c r="Y14" s="445"/>
      <c r="Z14" s="445"/>
      <c r="AA14" s="445"/>
      <c r="AB14" s="445"/>
      <c r="AC14" s="445"/>
      <c r="AD14" s="445"/>
      <c r="AE14" s="445"/>
      <c r="AF14" s="445"/>
      <c r="AG14" s="445"/>
      <c r="AH14" s="445"/>
      <c r="AI14" s="445"/>
      <c r="AJ14" s="445"/>
      <c r="AK14" s="445"/>
      <c r="AL14" s="445"/>
      <c r="AM14" s="445"/>
      <c r="AN14" s="445"/>
      <c r="AO14" s="445"/>
      <c r="AP14" s="445"/>
      <c r="AQ14" s="445"/>
      <c r="AR14" s="445"/>
      <c r="AS14" s="445"/>
      <c r="AT14" s="445"/>
      <c r="AU14" s="445"/>
      <c r="AV14" s="445"/>
      <c r="AW14" s="445"/>
      <c r="AX14" s="445"/>
      <c r="AY14" s="445"/>
      <c r="AZ14" s="445"/>
      <c r="BA14" s="129"/>
    </row>
    <row r="15" spans="1:53" ht="18.75" customHeight="1">
      <c r="A15" s="444" t="s">
        <v>228</v>
      </c>
      <c r="B15" s="444"/>
      <c r="C15" s="444"/>
      <c r="D15" s="444"/>
      <c r="E15" s="444"/>
      <c r="F15" s="444"/>
      <c r="G15" s="444"/>
      <c r="H15" s="444"/>
      <c r="I15" s="444"/>
      <c r="J15" s="444"/>
      <c r="K15" s="446">
        <f>K11-K13</f>
        <v>0</v>
      </c>
      <c r="L15" s="446"/>
      <c r="M15" s="446"/>
      <c r="N15" s="446"/>
      <c r="O15" s="446"/>
      <c r="P15" s="446"/>
      <c r="Q15" s="446">
        <f>Q11-Q13</f>
        <v>0</v>
      </c>
      <c r="R15" s="446"/>
      <c r="S15" s="446"/>
      <c r="T15" s="446"/>
      <c r="U15" s="446"/>
      <c r="V15" s="446"/>
      <c r="W15" s="446">
        <f>W11-W13</f>
        <v>0</v>
      </c>
      <c r="X15" s="446"/>
      <c r="Y15" s="446"/>
      <c r="Z15" s="446"/>
      <c r="AA15" s="446"/>
      <c r="AB15" s="446"/>
      <c r="AC15" s="446">
        <f>AC11-AC13</f>
        <v>0</v>
      </c>
      <c r="AD15" s="446"/>
      <c r="AE15" s="446"/>
      <c r="AF15" s="446"/>
      <c r="AG15" s="446"/>
      <c r="AH15" s="446"/>
      <c r="AI15" s="446">
        <f>AI11-AI13</f>
        <v>0</v>
      </c>
      <c r="AJ15" s="446"/>
      <c r="AK15" s="446"/>
      <c r="AL15" s="446"/>
      <c r="AM15" s="446"/>
      <c r="AN15" s="446"/>
      <c r="AO15" s="446">
        <f>AO11-AO13</f>
        <v>0</v>
      </c>
      <c r="AP15" s="446"/>
      <c r="AQ15" s="446"/>
      <c r="AR15" s="446"/>
      <c r="AS15" s="446"/>
      <c r="AT15" s="446"/>
      <c r="AU15" s="446">
        <f>AU11-AU13</f>
        <v>0</v>
      </c>
      <c r="AV15" s="446"/>
      <c r="AW15" s="446"/>
      <c r="AX15" s="446"/>
      <c r="AY15" s="446"/>
      <c r="AZ15" s="446"/>
      <c r="BA15" s="129" t="s">
        <v>226</v>
      </c>
    </row>
    <row r="16" spans="1:53" ht="18.75" customHeight="1">
      <c r="A16" s="432"/>
      <c r="B16" s="432"/>
      <c r="C16" s="432"/>
      <c r="D16" s="432"/>
      <c r="E16" s="432"/>
      <c r="F16" s="432"/>
      <c r="G16" s="432"/>
      <c r="H16" s="432"/>
      <c r="I16" s="432"/>
      <c r="J16" s="432"/>
      <c r="K16" s="447"/>
      <c r="L16" s="447"/>
      <c r="M16" s="447"/>
      <c r="N16" s="447"/>
      <c r="O16" s="447"/>
      <c r="P16" s="447"/>
      <c r="Q16" s="447"/>
      <c r="R16" s="447"/>
      <c r="S16" s="447"/>
      <c r="T16" s="447"/>
      <c r="U16" s="447"/>
      <c r="V16" s="447"/>
      <c r="W16" s="447"/>
      <c r="X16" s="447"/>
      <c r="Y16" s="447"/>
      <c r="Z16" s="447"/>
      <c r="AA16" s="447"/>
      <c r="AB16" s="447"/>
      <c r="AC16" s="447"/>
      <c r="AD16" s="447"/>
      <c r="AE16" s="447"/>
      <c r="AF16" s="447"/>
      <c r="AG16" s="447"/>
      <c r="AH16" s="447"/>
      <c r="AI16" s="447"/>
      <c r="AJ16" s="447"/>
      <c r="AK16" s="447"/>
      <c r="AL16" s="447"/>
      <c r="AM16" s="447"/>
      <c r="AN16" s="447"/>
      <c r="AO16" s="447"/>
      <c r="AP16" s="447"/>
      <c r="AQ16" s="447"/>
      <c r="AR16" s="447"/>
      <c r="AS16" s="447"/>
      <c r="AT16" s="447"/>
      <c r="AU16" s="447"/>
      <c r="AV16" s="447"/>
      <c r="AW16" s="447"/>
      <c r="AX16" s="447"/>
      <c r="AY16" s="447"/>
      <c r="AZ16" s="447"/>
      <c r="BA16" s="129"/>
    </row>
    <row r="17" spans="1:53" ht="18.75" customHeight="1">
      <c r="A17" s="436" t="s">
        <v>229</v>
      </c>
      <c r="B17" s="437"/>
      <c r="C17" s="437"/>
      <c r="D17" s="437"/>
      <c r="E17" s="437"/>
      <c r="F17" s="437"/>
      <c r="G17" s="437"/>
      <c r="H17" s="437"/>
      <c r="I17" s="437"/>
      <c r="J17" s="438"/>
      <c r="K17" s="445"/>
      <c r="L17" s="445"/>
      <c r="M17" s="445"/>
      <c r="N17" s="445"/>
      <c r="O17" s="445"/>
      <c r="P17" s="445"/>
      <c r="Q17" s="445"/>
      <c r="R17" s="445"/>
      <c r="S17" s="445"/>
      <c r="T17" s="445"/>
      <c r="U17" s="445"/>
      <c r="V17" s="445"/>
      <c r="W17" s="445"/>
      <c r="X17" s="445"/>
      <c r="Y17" s="445"/>
      <c r="Z17" s="445"/>
      <c r="AA17" s="445"/>
      <c r="AB17" s="445"/>
      <c r="AC17" s="445"/>
      <c r="AD17" s="445"/>
      <c r="AE17" s="445"/>
      <c r="AF17" s="445"/>
      <c r="AG17" s="445"/>
      <c r="AH17" s="445"/>
      <c r="AI17" s="445"/>
      <c r="AJ17" s="445"/>
      <c r="AK17" s="445"/>
      <c r="AL17" s="445"/>
      <c r="AM17" s="445"/>
      <c r="AN17" s="445"/>
      <c r="AO17" s="445"/>
      <c r="AP17" s="445"/>
      <c r="AQ17" s="445"/>
      <c r="AR17" s="445"/>
      <c r="AS17" s="445"/>
      <c r="AT17" s="445"/>
      <c r="AU17" s="445"/>
      <c r="AV17" s="445"/>
      <c r="AW17" s="445"/>
      <c r="AX17" s="445"/>
      <c r="AY17" s="445"/>
      <c r="AZ17" s="445"/>
      <c r="BA17" s="129" t="s">
        <v>222</v>
      </c>
    </row>
    <row r="18" spans="1:53" ht="18.75" customHeight="1" thickBot="1">
      <c r="A18" s="455"/>
      <c r="B18" s="456"/>
      <c r="C18" s="456"/>
      <c r="D18" s="456"/>
      <c r="E18" s="456"/>
      <c r="F18" s="456"/>
      <c r="G18" s="456"/>
      <c r="H18" s="456"/>
      <c r="I18" s="456"/>
      <c r="J18" s="457"/>
      <c r="K18" s="435"/>
      <c r="L18" s="435"/>
      <c r="M18" s="435"/>
      <c r="N18" s="435"/>
      <c r="O18" s="435"/>
      <c r="P18" s="435"/>
      <c r="Q18" s="435"/>
      <c r="R18" s="435"/>
      <c r="S18" s="435"/>
      <c r="T18" s="435"/>
      <c r="U18" s="435"/>
      <c r="V18" s="435"/>
      <c r="W18" s="435"/>
      <c r="X18" s="435"/>
      <c r="Y18" s="435"/>
      <c r="Z18" s="435"/>
      <c r="AA18" s="435"/>
      <c r="AB18" s="435"/>
      <c r="AC18" s="435"/>
      <c r="AD18" s="435"/>
      <c r="AE18" s="435"/>
      <c r="AF18" s="435"/>
      <c r="AG18" s="435"/>
      <c r="AH18" s="435"/>
      <c r="AI18" s="435"/>
      <c r="AJ18" s="435"/>
      <c r="AK18" s="435"/>
      <c r="AL18" s="435"/>
      <c r="AM18" s="435"/>
      <c r="AN18" s="435"/>
      <c r="AO18" s="435"/>
      <c r="AP18" s="435"/>
      <c r="AQ18" s="435"/>
      <c r="AR18" s="435"/>
      <c r="AS18" s="435"/>
      <c r="AT18" s="435"/>
      <c r="AU18" s="435"/>
      <c r="AV18" s="435"/>
      <c r="AW18" s="435"/>
      <c r="AX18" s="435"/>
      <c r="AY18" s="435"/>
      <c r="AZ18" s="435"/>
      <c r="BA18" s="129"/>
    </row>
    <row r="19" spans="1:53" ht="18.75" customHeight="1">
      <c r="A19" s="449" t="s">
        <v>230</v>
      </c>
      <c r="B19" s="450"/>
      <c r="C19" s="450"/>
      <c r="D19" s="450"/>
      <c r="E19" s="450"/>
      <c r="F19" s="450"/>
      <c r="G19" s="450"/>
      <c r="H19" s="450"/>
      <c r="I19" s="450"/>
      <c r="J19" s="450"/>
      <c r="K19" s="453"/>
      <c r="L19" s="453"/>
      <c r="M19" s="453"/>
      <c r="N19" s="453"/>
      <c r="O19" s="453"/>
      <c r="P19" s="453"/>
      <c r="Q19" s="453"/>
      <c r="R19" s="453"/>
      <c r="S19" s="453"/>
      <c r="T19" s="453"/>
      <c r="U19" s="453"/>
      <c r="V19" s="453"/>
      <c r="W19" s="453"/>
      <c r="X19" s="453"/>
      <c r="Y19" s="453"/>
      <c r="Z19" s="453"/>
      <c r="AA19" s="453"/>
      <c r="AB19" s="453"/>
      <c r="AC19" s="453"/>
      <c r="AD19" s="453"/>
      <c r="AE19" s="453"/>
      <c r="AF19" s="453"/>
      <c r="AG19" s="453"/>
      <c r="AH19" s="453"/>
      <c r="AI19" s="453"/>
      <c r="AJ19" s="453"/>
      <c r="AK19" s="453"/>
      <c r="AL19" s="453"/>
      <c r="AM19" s="453"/>
      <c r="AN19" s="453"/>
      <c r="AO19" s="453"/>
      <c r="AP19" s="453"/>
      <c r="AQ19" s="453"/>
      <c r="AR19" s="453"/>
      <c r="AS19" s="453"/>
      <c r="AT19" s="453"/>
      <c r="AU19" s="453"/>
      <c r="AV19" s="453"/>
      <c r="AW19" s="453"/>
      <c r="AX19" s="453"/>
      <c r="AY19" s="453"/>
      <c r="AZ19" s="453"/>
      <c r="BA19" s="129" t="s">
        <v>380</v>
      </c>
    </row>
    <row r="20" spans="1:53" ht="18.75" customHeight="1" thickBot="1">
      <c r="A20" s="451"/>
      <c r="B20" s="452"/>
      <c r="C20" s="452"/>
      <c r="D20" s="452"/>
      <c r="E20" s="452"/>
      <c r="F20" s="452"/>
      <c r="G20" s="452"/>
      <c r="H20" s="452"/>
      <c r="I20" s="452"/>
      <c r="J20" s="452"/>
      <c r="K20" s="454"/>
      <c r="L20" s="454"/>
      <c r="M20" s="454"/>
      <c r="N20" s="454"/>
      <c r="O20" s="454"/>
      <c r="P20" s="454"/>
      <c r="Q20" s="454"/>
      <c r="R20" s="454"/>
      <c r="S20" s="454"/>
      <c r="T20" s="454"/>
      <c r="U20" s="454"/>
      <c r="V20" s="454"/>
      <c r="W20" s="454"/>
      <c r="X20" s="454"/>
      <c r="Y20" s="454"/>
      <c r="Z20" s="454"/>
      <c r="AA20" s="454"/>
      <c r="AB20" s="454"/>
      <c r="AC20" s="454"/>
      <c r="AD20" s="454"/>
      <c r="AE20" s="454"/>
      <c r="AF20" s="454"/>
      <c r="AG20" s="454"/>
      <c r="AH20" s="454"/>
      <c r="AI20" s="454"/>
      <c r="AJ20" s="454"/>
      <c r="AK20" s="454"/>
      <c r="AL20" s="454"/>
      <c r="AM20" s="454"/>
      <c r="AN20" s="454"/>
      <c r="AO20" s="454"/>
      <c r="AP20" s="454"/>
      <c r="AQ20" s="454"/>
      <c r="AR20" s="454"/>
      <c r="AS20" s="454"/>
      <c r="AT20" s="454"/>
      <c r="AU20" s="454"/>
      <c r="AV20" s="454"/>
      <c r="AW20" s="454"/>
      <c r="AX20" s="454"/>
      <c r="AY20" s="454"/>
      <c r="AZ20" s="454"/>
      <c r="BA20" s="129" t="s">
        <v>232</v>
      </c>
    </row>
    <row r="21" spans="1:53" ht="18.75" customHeight="1">
      <c r="A21" s="431" t="s">
        <v>233</v>
      </c>
      <c r="B21" s="431"/>
      <c r="C21" s="431"/>
      <c r="D21" s="431"/>
      <c r="E21" s="431"/>
      <c r="F21" s="431"/>
      <c r="G21" s="431"/>
      <c r="H21" s="431"/>
      <c r="I21" s="431"/>
      <c r="J21" s="431"/>
      <c r="K21" s="433"/>
      <c r="L21" s="433"/>
      <c r="M21" s="433"/>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3"/>
      <c r="AL21" s="433"/>
      <c r="AM21" s="433"/>
      <c r="AN21" s="433"/>
      <c r="AO21" s="433"/>
      <c r="AP21" s="433"/>
      <c r="AQ21" s="433"/>
      <c r="AR21" s="433"/>
      <c r="AS21" s="433"/>
      <c r="AT21" s="433"/>
      <c r="AU21" s="433"/>
      <c r="AV21" s="433"/>
      <c r="AW21" s="433"/>
      <c r="AX21" s="433"/>
      <c r="AY21" s="433"/>
      <c r="AZ21" s="433"/>
      <c r="BA21" s="129" t="s">
        <v>234</v>
      </c>
    </row>
    <row r="22" spans="1:53" ht="18.75" customHeight="1">
      <c r="A22" s="432"/>
      <c r="B22" s="432"/>
      <c r="C22" s="432"/>
      <c r="D22" s="432"/>
      <c r="E22" s="432"/>
      <c r="F22" s="432"/>
      <c r="G22" s="432"/>
      <c r="H22" s="432"/>
      <c r="I22" s="432"/>
      <c r="J22" s="432"/>
      <c r="K22" s="434"/>
      <c r="L22" s="434"/>
      <c r="M22" s="434"/>
      <c r="N22" s="434"/>
      <c r="O22" s="434"/>
      <c r="P22" s="434"/>
      <c r="Q22" s="434"/>
      <c r="R22" s="434"/>
      <c r="S22" s="434"/>
      <c r="T22" s="434"/>
      <c r="U22" s="434"/>
      <c r="V22" s="434"/>
      <c r="W22" s="434"/>
      <c r="X22" s="434"/>
      <c r="Y22" s="434"/>
      <c r="Z22" s="434"/>
      <c r="AA22" s="434"/>
      <c r="AB22" s="434"/>
      <c r="AC22" s="434"/>
      <c r="AD22" s="434"/>
      <c r="AE22" s="434"/>
      <c r="AF22" s="434"/>
      <c r="AG22" s="434"/>
      <c r="AH22" s="434"/>
      <c r="AI22" s="434"/>
      <c r="AJ22" s="434"/>
      <c r="AK22" s="434"/>
      <c r="AL22" s="434"/>
      <c r="AM22" s="434"/>
      <c r="AN22" s="434"/>
      <c r="AO22" s="434"/>
      <c r="AP22" s="434"/>
      <c r="AQ22" s="434"/>
      <c r="AR22" s="434"/>
      <c r="AS22" s="434"/>
      <c r="AT22" s="434"/>
      <c r="AU22" s="434"/>
      <c r="AV22" s="434"/>
      <c r="AW22" s="434"/>
      <c r="AX22" s="434"/>
      <c r="AY22" s="434"/>
      <c r="AZ22" s="434"/>
      <c r="BA22" s="129" t="s">
        <v>235</v>
      </c>
    </row>
    <row r="23" spans="1:53" ht="18.75" customHeight="1">
      <c r="A23" s="444" t="s">
        <v>236</v>
      </c>
      <c r="B23" s="444"/>
      <c r="C23" s="444"/>
      <c r="D23" s="444"/>
      <c r="E23" s="444"/>
      <c r="F23" s="444"/>
      <c r="G23" s="444"/>
      <c r="H23" s="444"/>
      <c r="I23" s="444"/>
      <c r="J23" s="444"/>
      <c r="K23" s="435"/>
      <c r="L23" s="435"/>
      <c r="M23" s="435"/>
      <c r="N23" s="435"/>
      <c r="O23" s="435"/>
      <c r="P23" s="435"/>
      <c r="Q23" s="435"/>
      <c r="R23" s="435"/>
      <c r="S23" s="435"/>
      <c r="T23" s="435"/>
      <c r="U23" s="435"/>
      <c r="V23" s="435"/>
      <c r="W23" s="435"/>
      <c r="X23" s="435"/>
      <c r="Y23" s="435"/>
      <c r="Z23" s="435"/>
      <c r="AA23" s="435"/>
      <c r="AB23" s="435"/>
      <c r="AC23" s="435"/>
      <c r="AD23" s="435"/>
      <c r="AE23" s="435"/>
      <c r="AF23" s="435"/>
      <c r="AG23" s="435"/>
      <c r="AH23" s="435"/>
      <c r="AI23" s="435"/>
      <c r="AJ23" s="435"/>
      <c r="AK23" s="435"/>
      <c r="AL23" s="435"/>
      <c r="AM23" s="435"/>
      <c r="AN23" s="435"/>
      <c r="AO23" s="435"/>
      <c r="AP23" s="435"/>
      <c r="AQ23" s="435"/>
      <c r="AR23" s="435"/>
      <c r="AS23" s="435"/>
      <c r="AT23" s="435"/>
      <c r="AU23" s="435"/>
      <c r="AV23" s="435"/>
      <c r="AW23" s="435"/>
      <c r="AX23" s="435"/>
      <c r="AY23" s="435"/>
      <c r="AZ23" s="435"/>
      <c r="BA23" s="129"/>
    </row>
    <row r="24" spans="1:53" ht="18.75" customHeight="1">
      <c r="A24" s="432"/>
      <c r="B24" s="432"/>
      <c r="C24" s="432"/>
      <c r="D24" s="432"/>
      <c r="E24" s="432"/>
      <c r="F24" s="432"/>
      <c r="G24" s="432"/>
      <c r="H24" s="432"/>
      <c r="I24" s="432"/>
      <c r="J24" s="432"/>
      <c r="K24" s="434"/>
      <c r="L24" s="434"/>
      <c r="M24" s="434"/>
      <c r="N24" s="434"/>
      <c r="O24" s="434"/>
      <c r="P24" s="434"/>
      <c r="Q24" s="434"/>
      <c r="R24" s="434"/>
      <c r="S24" s="434"/>
      <c r="T24" s="434"/>
      <c r="U24" s="434"/>
      <c r="V24" s="434"/>
      <c r="W24" s="434"/>
      <c r="X24" s="434"/>
      <c r="Y24" s="434"/>
      <c r="Z24" s="434"/>
      <c r="AA24" s="434"/>
      <c r="AB24" s="434"/>
      <c r="AC24" s="434"/>
      <c r="AD24" s="434"/>
      <c r="AE24" s="434"/>
      <c r="AF24" s="434"/>
      <c r="AG24" s="434"/>
      <c r="AH24" s="434"/>
      <c r="AI24" s="434"/>
      <c r="AJ24" s="434"/>
      <c r="AK24" s="434"/>
      <c r="AL24" s="434"/>
      <c r="AM24" s="434"/>
      <c r="AN24" s="434"/>
      <c r="AO24" s="434"/>
      <c r="AP24" s="434"/>
      <c r="AQ24" s="434"/>
      <c r="AR24" s="434"/>
      <c r="AS24" s="434"/>
      <c r="AT24" s="434"/>
      <c r="AU24" s="434"/>
      <c r="AV24" s="434"/>
      <c r="AW24" s="434"/>
      <c r="AX24" s="434"/>
      <c r="AY24" s="434"/>
      <c r="AZ24" s="434"/>
      <c r="BA24" s="129"/>
    </row>
    <row r="25" spans="1:53" ht="18.75" customHeight="1">
      <c r="A25" s="444" t="s">
        <v>237</v>
      </c>
      <c r="B25" s="444"/>
      <c r="C25" s="444"/>
      <c r="D25" s="444"/>
      <c r="E25" s="444"/>
      <c r="F25" s="444"/>
      <c r="G25" s="444"/>
      <c r="H25" s="444"/>
      <c r="I25" s="444"/>
      <c r="J25" s="444"/>
      <c r="K25" s="435"/>
      <c r="L25" s="435"/>
      <c r="M25" s="435"/>
      <c r="N25" s="435"/>
      <c r="O25" s="435"/>
      <c r="P25" s="435"/>
      <c r="Q25" s="435"/>
      <c r="R25" s="435"/>
      <c r="S25" s="435"/>
      <c r="T25" s="435"/>
      <c r="U25" s="435"/>
      <c r="V25" s="435"/>
      <c r="W25" s="435"/>
      <c r="X25" s="435"/>
      <c r="Y25" s="435"/>
      <c r="Z25" s="435"/>
      <c r="AA25" s="435"/>
      <c r="AB25" s="435"/>
      <c r="AC25" s="435"/>
      <c r="AD25" s="435"/>
      <c r="AE25" s="435"/>
      <c r="AF25" s="435"/>
      <c r="AG25" s="435"/>
      <c r="AH25" s="435"/>
      <c r="AI25" s="435"/>
      <c r="AJ25" s="435"/>
      <c r="AK25" s="435"/>
      <c r="AL25" s="435"/>
      <c r="AM25" s="435"/>
      <c r="AN25" s="435"/>
      <c r="AO25" s="435"/>
      <c r="AP25" s="435"/>
      <c r="AQ25" s="435"/>
      <c r="AR25" s="435"/>
      <c r="AS25" s="435"/>
      <c r="AT25" s="435"/>
      <c r="AU25" s="435"/>
      <c r="AV25" s="435"/>
      <c r="AW25" s="435"/>
      <c r="AX25" s="435"/>
      <c r="AY25" s="435"/>
      <c r="AZ25" s="435"/>
      <c r="BA25" s="129"/>
    </row>
    <row r="26" spans="1:53" ht="18.75" customHeight="1">
      <c r="A26" s="432"/>
      <c r="B26" s="432"/>
      <c r="C26" s="432"/>
      <c r="D26" s="432"/>
      <c r="E26" s="432"/>
      <c r="F26" s="432"/>
      <c r="G26" s="432"/>
      <c r="H26" s="432"/>
      <c r="I26" s="432"/>
      <c r="J26" s="432"/>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4"/>
      <c r="AJ26" s="434"/>
      <c r="AK26" s="434"/>
      <c r="AL26" s="434"/>
      <c r="AM26" s="434"/>
      <c r="AN26" s="434"/>
      <c r="AO26" s="434"/>
      <c r="AP26" s="434"/>
      <c r="AQ26" s="434"/>
      <c r="AR26" s="434"/>
      <c r="AS26" s="434"/>
      <c r="AT26" s="434"/>
      <c r="AU26" s="434"/>
      <c r="AV26" s="434"/>
      <c r="AW26" s="434"/>
      <c r="AX26" s="434"/>
      <c r="AY26" s="434"/>
      <c r="AZ26" s="434"/>
      <c r="BA26" s="129"/>
    </row>
    <row r="27" spans="1:53" ht="18.75" customHeight="1">
      <c r="A27" s="131"/>
      <c r="B27" s="132"/>
      <c r="C27" s="458" t="s">
        <v>238</v>
      </c>
      <c r="D27" s="459"/>
      <c r="E27" s="459"/>
      <c r="F27" s="459"/>
      <c r="G27" s="459"/>
      <c r="H27" s="459"/>
      <c r="I27" s="459"/>
      <c r="J27" s="460"/>
      <c r="K27" s="445"/>
      <c r="L27" s="445"/>
      <c r="M27" s="445"/>
      <c r="N27" s="445"/>
      <c r="O27" s="445"/>
      <c r="P27" s="445"/>
      <c r="Q27" s="445"/>
      <c r="R27" s="445"/>
      <c r="S27" s="445"/>
      <c r="T27" s="445"/>
      <c r="U27" s="445"/>
      <c r="V27" s="445"/>
      <c r="W27" s="445"/>
      <c r="X27" s="445"/>
      <c r="Y27" s="445"/>
      <c r="Z27" s="445"/>
      <c r="AA27" s="445"/>
      <c r="AB27" s="445"/>
      <c r="AC27" s="445"/>
      <c r="AD27" s="445"/>
      <c r="AE27" s="445"/>
      <c r="AF27" s="445"/>
      <c r="AG27" s="445"/>
      <c r="AH27" s="445"/>
      <c r="AI27" s="445"/>
      <c r="AJ27" s="445"/>
      <c r="AK27" s="445"/>
      <c r="AL27" s="445"/>
      <c r="AM27" s="445"/>
      <c r="AN27" s="445"/>
      <c r="AO27" s="445"/>
      <c r="AP27" s="445"/>
      <c r="AQ27" s="445"/>
      <c r="AR27" s="445"/>
      <c r="AS27" s="445"/>
      <c r="AT27" s="445"/>
      <c r="AU27" s="445"/>
      <c r="AV27" s="445"/>
      <c r="AW27" s="445"/>
      <c r="AX27" s="445"/>
      <c r="AY27" s="445"/>
      <c r="AZ27" s="445"/>
      <c r="BA27" s="129" t="s">
        <v>239</v>
      </c>
    </row>
    <row r="28" spans="1:53" ht="18.75" customHeight="1">
      <c r="A28" s="133"/>
      <c r="B28" s="134"/>
      <c r="C28" s="462" t="s">
        <v>240</v>
      </c>
      <c r="D28" s="463"/>
      <c r="E28" s="463"/>
      <c r="F28" s="463"/>
      <c r="G28" s="463"/>
      <c r="H28" s="463"/>
      <c r="I28" s="463"/>
      <c r="J28" s="464"/>
      <c r="K28" s="445"/>
      <c r="L28" s="445"/>
      <c r="M28" s="445"/>
      <c r="N28" s="445"/>
      <c r="O28" s="445"/>
      <c r="P28" s="445"/>
      <c r="Q28" s="445"/>
      <c r="R28" s="445"/>
      <c r="S28" s="445"/>
      <c r="T28" s="445"/>
      <c r="U28" s="445"/>
      <c r="V28" s="445"/>
      <c r="W28" s="445"/>
      <c r="X28" s="445"/>
      <c r="Y28" s="445"/>
      <c r="Z28" s="445"/>
      <c r="AA28" s="445"/>
      <c r="AB28" s="445"/>
      <c r="AC28" s="445"/>
      <c r="AD28" s="445"/>
      <c r="AE28" s="445"/>
      <c r="AF28" s="445"/>
      <c r="AG28" s="445"/>
      <c r="AH28" s="445"/>
      <c r="AI28" s="445"/>
      <c r="AJ28" s="445"/>
      <c r="AK28" s="445"/>
      <c r="AL28" s="445"/>
      <c r="AM28" s="445"/>
      <c r="AN28" s="445"/>
      <c r="AO28" s="445"/>
      <c r="AP28" s="445"/>
      <c r="AQ28" s="445"/>
      <c r="AR28" s="445"/>
      <c r="AS28" s="445"/>
      <c r="AT28" s="445"/>
      <c r="AU28" s="445"/>
      <c r="AV28" s="445"/>
      <c r="AW28" s="445"/>
      <c r="AX28" s="445"/>
      <c r="AY28" s="445"/>
      <c r="AZ28" s="445"/>
      <c r="BA28" s="129" t="s">
        <v>241</v>
      </c>
    </row>
    <row r="29" spans="1:53" ht="18.75" customHeight="1">
      <c r="A29" s="133"/>
      <c r="B29" s="134"/>
      <c r="C29" s="458" t="s">
        <v>242</v>
      </c>
      <c r="D29" s="459"/>
      <c r="E29" s="459"/>
      <c r="F29" s="459"/>
      <c r="G29" s="459"/>
      <c r="H29" s="459"/>
      <c r="I29" s="459"/>
      <c r="J29" s="460"/>
      <c r="K29" s="461"/>
      <c r="L29" s="461"/>
      <c r="M29" s="461"/>
      <c r="N29" s="461"/>
      <c r="O29" s="461"/>
      <c r="P29" s="461"/>
      <c r="Q29" s="461"/>
      <c r="R29" s="461"/>
      <c r="S29" s="461"/>
      <c r="T29" s="461"/>
      <c r="U29" s="461"/>
      <c r="V29" s="461"/>
      <c r="W29" s="461"/>
      <c r="X29" s="461"/>
      <c r="Y29" s="461"/>
      <c r="Z29" s="461"/>
      <c r="AA29" s="461"/>
      <c r="AB29" s="461"/>
      <c r="AC29" s="461"/>
      <c r="AD29" s="461"/>
      <c r="AE29" s="461"/>
      <c r="AF29" s="461"/>
      <c r="AG29" s="461"/>
      <c r="AH29" s="461"/>
      <c r="AI29" s="461"/>
      <c r="AJ29" s="461"/>
      <c r="AK29" s="461"/>
      <c r="AL29" s="461"/>
      <c r="AM29" s="461"/>
      <c r="AN29" s="461"/>
      <c r="AO29" s="461"/>
      <c r="AP29" s="461"/>
      <c r="AQ29" s="461"/>
      <c r="AR29" s="461"/>
      <c r="AS29" s="461"/>
      <c r="AT29" s="461"/>
      <c r="AU29" s="461"/>
      <c r="AV29" s="461"/>
      <c r="AW29" s="461"/>
      <c r="AX29" s="461"/>
      <c r="AY29" s="461"/>
      <c r="AZ29" s="461"/>
      <c r="BA29" s="129" t="s">
        <v>243</v>
      </c>
    </row>
    <row r="30" spans="1:53" ht="18.75" customHeight="1">
      <c r="A30" s="431" t="s">
        <v>244</v>
      </c>
      <c r="B30" s="431"/>
      <c r="C30" s="444"/>
      <c r="D30" s="444"/>
      <c r="E30" s="444"/>
      <c r="F30" s="444"/>
      <c r="G30" s="444"/>
      <c r="H30" s="444"/>
      <c r="I30" s="444"/>
      <c r="J30" s="444"/>
      <c r="K30" s="446">
        <f>SUM(K27:P29)</f>
        <v>0</v>
      </c>
      <c r="L30" s="446"/>
      <c r="M30" s="446"/>
      <c r="N30" s="446"/>
      <c r="O30" s="446"/>
      <c r="P30" s="446"/>
      <c r="Q30" s="446">
        <f>SUM(Q27:V29)</f>
        <v>0</v>
      </c>
      <c r="R30" s="446"/>
      <c r="S30" s="446"/>
      <c r="T30" s="446"/>
      <c r="U30" s="446"/>
      <c r="V30" s="446"/>
      <c r="W30" s="446">
        <f>SUM(W27:AB29)</f>
        <v>0</v>
      </c>
      <c r="X30" s="446"/>
      <c r="Y30" s="446"/>
      <c r="Z30" s="446"/>
      <c r="AA30" s="446"/>
      <c r="AB30" s="446"/>
      <c r="AC30" s="446">
        <f>SUM(AC27:AH29)</f>
        <v>0</v>
      </c>
      <c r="AD30" s="446"/>
      <c r="AE30" s="446"/>
      <c r="AF30" s="446"/>
      <c r="AG30" s="446"/>
      <c r="AH30" s="446"/>
      <c r="AI30" s="446">
        <f>SUM(AI27:AN29)</f>
        <v>0</v>
      </c>
      <c r="AJ30" s="446"/>
      <c r="AK30" s="446"/>
      <c r="AL30" s="446"/>
      <c r="AM30" s="446"/>
      <c r="AN30" s="446"/>
      <c r="AO30" s="446">
        <f>SUM(AO27:AT29)</f>
        <v>0</v>
      </c>
      <c r="AP30" s="446"/>
      <c r="AQ30" s="446"/>
      <c r="AR30" s="446"/>
      <c r="AS30" s="446"/>
      <c r="AT30" s="446"/>
      <c r="AU30" s="446">
        <f>SUM(AU27:AZ29)</f>
        <v>0</v>
      </c>
      <c r="AV30" s="446"/>
      <c r="AW30" s="446"/>
      <c r="AX30" s="446"/>
      <c r="AY30" s="446"/>
      <c r="AZ30" s="446"/>
      <c r="BA30" s="129"/>
    </row>
    <row r="31" spans="1:53" ht="18.75" customHeight="1" thickBot="1">
      <c r="A31" s="431"/>
      <c r="B31" s="431"/>
      <c r="C31" s="431"/>
      <c r="D31" s="431"/>
      <c r="E31" s="431"/>
      <c r="F31" s="431"/>
      <c r="G31" s="431"/>
      <c r="H31" s="431"/>
      <c r="I31" s="431"/>
      <c r="J31" s="431"/>
      <c r="K31" s="465"/>
      <c r="L31" s="465"/>
      <c r="M31" s="465"/>
      <c r="N31" s="465"/>
      <c r="O31" s="465"/>
      <c r="P31" s="465"/>
      <c r="Q31" s="465"/>
      <c r="R31" s="465"/>
      <c r="S31" s="465"/>
      <c r="T31" s="465"/>
      <c r="U31" s="465"/>
      <c r="V31" s="465"/>
      <c r="W31" s="465"/>
      <c r="X31" s="465"/>
      <c r="Y31" s="465"/>
      <c r="Z31" s="465"/>
      <c r="AA31" s="465"/>
      <c r="AB31" s="465"/>
      <c r="AC31" s="465"/>
      <c r="AD31" s="465"/>
      <c r="AE31" s="465"/>
      <c r="AF31" s="465"/>
      <c r="AG31" s="465"/>
      <c r="AH31" s="465"/>
      <c r="AI31" s="465"/>
      <c r="AJ31" s="465"/>
      <c r="AK31" s="465"/>
      <c r="AL31" s="465"/>
      <c r="AM31" s="465"/>
      <c r="AN31" s="465"/>
      <c r="AO31" s="465"/>
      <c r="AP31" s="465"/>
      <c r="AQ31" s="465"/>
      <c r="AR31" s="465"/>
      <c r="AS31" s="465"/>
      <c r="AT31" s="465"/>
      <c r="AU31" s="465"/>
      <c r="AV31" s="465"/>
      <c r="AW31" s="465"/>
      <c r="AX31" s="465"/>
      <c r="AY31" s="465"/>
      <c r="AZ31" s="465"/>
      <c r="BA31" s="129"/>
    </row>
    <row r="32" spans="1:53" ht="18.75" customHeight="1">
      <c r="A32" s="466" t="s">
        <v>245</v>
      </c>
      <c r="B32" s="467"/>
      <c r="C32" s="467"/>
      <c r="D32" s="467"/>
      <c r="E32" s="467"/>
      <c r="F32" s="467"/>
      <c r="G32" s="467"/>
      <c r="H32" s="467"/>
      <c r="I32" s="467"/>
      <c r="J32" s="468"/>
      <c r="K32" s="472">
        <f>K15+K21+K30</f>
        <v>0</v>
      </c>
      <c r="L32" s="472"/>
      <c r="M32" s="472"/>
      <c r="N32" s="472"/>
      <c r="O32" s="472"/>
      <c r="P32" s="472"/>
      <c r="Q32" s="472">
        <f>Q15+Q21+Q30</f>
        <v>0</v>
      </c>
      <c r="R32" s="472"/>
      <c r="S32" s="472"/>
      <c r="T32" s="472"/>
      <c r="U32" s="472"/>
      <c r="V32" s="472"/>
      <c r="W32" s="472">
        <f>W15+W21+W30</f>
        <v>0</v>
      </c>
      <c r="X32" s="472"/>
      <c r="Y32" s="472"/>
      <c r="Z32" s="472"/>
      <c r="AA32" s="472"/>
      <c r="AB32" s="472"/>
      <c r="AC32" s="472">
        <f>AC15+AC21+AC30</f>
        <v>0</v>
      </c>
      <c r="AD32" s="472"/>
      <c r="AE32" s="472"/>
      <c r="AF32" s="472"/>
      <c r="AG32" s="472"/>
      <c r="AH32" s="472"/>
      <c r="AI32" s="472">
        <f>AI15+AI21+AI30</f>
        <v>0</v>
      </c>
      <c r="AJ32" s="472"/>
      <c r="AK32" s="472"/>
      <c r="AL32" s="472"/>
      <c r="AM32" s="472"/>
      <c r="AN32" s="472"/>
      <c r="AO32" s="472">
        <f>AO15+AO21+AO30</f>
        <v>0</v>
      </c>
      <c r="AP32" s="472"/>
      <c r="AQ32" s="472"/>
      <c r="AR32" s="472"/>
      <c r="AS32" s="472"/>
      <c r="AT32" s="472"/>
      <c r="AU32" s="472">
        <f>AU15+AU21+AU30</f>
        <v>0</v>
      </c>
      <c r="AV32" s="472"/>
      <c r="AW32" s="472"/>
      <c r="AX32" s="472"/>
      <c r="AY32" s="472"/>
      <c r="AZ32" s="472"/>
      <c r="BA32" s="129" t="s">
        <v>226</v>
      </c>
    </row>
    <row r="33" spans="1:53" ht="18.75" customHeight="1" thickBot="1">
      <c r="A33" s="469"/>
      <c r="B33" s="470"/>
      <c r="C33" s="470"/>
      <c r="D33" s="470"/>
      <c r="E33" s="470"/>
      <c r="F33" s="470"/>
      <c r="G33" s="470"/>
      <c r="H33" s="470"/>
      <c r="I33" s="470"/>
      <c r="J33" s="471"/>
      <c r="K33" s="473"/>
      <c r="L33" s="473"/>
      <c r="M33" s="473"/>
      <c r="N33" s="473"/>
      <c r="O33" s="473"/>
      <c r="P33" s="473"/>
      <c r="Q33" s="473"/>
      <c r="R33" s="473"/>
      <c r="S33" s="473"/>
      <c r="T33" s="473"/>
      <c r="U33" s="473"/>
      <c r="V33" s="473"/>
      <c r="W33" s="473"/>
      <c r="X33" s="473"/>
      <c r="Y33" s="473"/>
      <c r="Z33" s="473"/>
      <c r="AA33" s="473"/>
      <c r="AB33" s="473"/>
      <c r="AC33" s="473"/>
      <c r="AD33" s="473"/>
      <c r="AE33" s="473"/>
      <c r="AF33" s="473"/>
      <c r="AG33" s="473"/>
      <c r="AH33" s="473"/>
      <c r="AI33" s="473"/>
      <c r="AJ33" s="473"/>
      <c r="AK33" s="473"/>
      <c r="AL33" s="473"/>
      <c r="AM33" s="473"/>
      <c r="AN33" s="473"/>
      <c r="AO33" s="473"/>
      <c r="AP33" s="473"/>
      <c r="AQ33" s="473"/>
      <c r="AR33" s="473"/>
      <c r="AS33" s="473"/>
      <c r="AT33" s="473"/>
      <c r="AU33" s="473"/>
      <c r="AV33" s="473"/>
      <c r="AW33" s="473"/>
      <c r="AX33" s="473"/>
      <c r="AY33" s="473"/>
      <c r="AZ33" s="473"/>
      <c r="BA33" s="129"/>
    </row>
    <row r="34" spans="1:53" ht="18.75" customHeight="1">
      <c r="A34" s="431" t="s">
        <v>246</v>
      </c>
      <c r="B34" s="431"/>
      <c r="C34" s="431"/>
      <c r="D34" s="431"/>
      <c r="E34" s="431"/>
      <c r="F34" s="431"/>
      <c r="G34" s="431"/>
      <c r="H34" s="431"/>
      <c r="I34" s="431"/>
      <c r="J34" s="431"/>
      <c r="K34" s="433"/>
      <c r="L34" s="433"/>
      <c r="M34" s="433"/>
      <c r="N34" s="433"/>
      <c r="O34" s="433"/>
      <c r="P34" s="433"/>
      <c r="Q34" s="433"/>
      <c r="R34" s="433"/>
      <c r="S34" s="433"/>
      <c r="T34" s="433"/>
      <c r="U34" s="433"/>
      <c r="V34" s="433"/>
      <c r="W34" s="433"/>
      <c r="X34" s="433"/>
      <c r="Y34" s="433"/>
      <c r="Z34" s="433"/>
      <c r="AA34" s="433"/>
      <c r="AB34" s="433"/>
      <c r="AC34" s="433"/>
      <c r="AD34" s="433"/>
      <c r="AE34" s="433"/>
      <c r="AF34" s="433"/>
      <c r="AG34" s="433"/>
      <c r="AH34" s="433"/>
      <c r="AI34" s="433"/>
      <c r="AJ34" s="433"/>
      <c r="AK34" s="433"/>
      <c r="AL34" s="433"/>
      <c r="AM34" s="433"/>
      <c r="AN34" s="433"/>
      <c r="AO34" s="433"/>
      <c r="AP34" s="433"/>
      <c r="AQ34" s="433"/>
      <c r="AR34" s="433"/>
      <c r="AS34" s="433"/>
      <c r="AT34" s="433"/>
      <c r="AU34" s="433"/>
      <c r="AV34" s="433"/>
      <c r="AW34" s="433"/>
      <c r="AX34" s="433"/>
      <c r="AY34" s="433"/>
      <c r="AZ34" s="433"/>
      <c r="BA34" s="129" t="s">
        <v>247</v>
      </c>
    </row>
    <row r="35" spans="1:53" ht="18.75" customHeight="1" thickBot="1">
      <c r="A35" s="431"/>
      <c r="B35" s="431"/>
      <c r="C35" s="431"/>
      <c r="D35" s="431"/>
      <c r="E35" s="431"/>
      <c r="F35" s="431"/>
      <c r="G35" s="431"/>
      <c r="H35" s="431"/>
      <c r="I35" s="431"/>
      <c r="J35" s="431"/>
      <c r="K35" s="433"/>
      <c r="L35" s="433"/>
      <c r="M35" s="433"/>
      <c r="N35" s="433"/>
      <c r="O35" s="433"/>
      <c r="P35" s="433"/>
      <c r="Q35" s="433"/>
      <c r="R35" s="433"/>
      <c r="S35" s="433"/>
      <c r="T35" s="433"/>
      <c r="U35" s="433"/>
      <c r="V35" s="433"/>
      <c r="W35" s="433"/>
      <c r="X35" s="433"/>
      <c r="Y35" s="433"/>
      <c r="Z35" s="433"/>
      <c r="AA35" s="433"/>
      <c r="AB35" s="433"/>
      <c r="AC35" s="433"/>
      <c r="AD35" s="433"/>
      <c r="AE35" s="433"/>
      <c r="AF35" s="433"/>
      <c r="AG35" s="433"/>
      <c r="AH35" s="433"/>
      <c r="AI35" s="433"/>
      <c r="AJ35" s="433"/>
      <c r="AK35" s="433"/>
      <c r="AL35" s="433"/>
      <c r="AM35" s="433"/>
      <c r="AN35" s="433"/>
      <c r="AO35" s="433"/>
      <c r="AP35" s="433"/>
      <c r="AQ35" s="433"/>
      <c r="AR35" s="433"/>
      <c r="AS35" s="433"/>
      <c r="AT35" s="433"/>
      <c r="AU35" s="433"/>
      <c r="AV35" s="433"/>
      <c r="AW35" s="433"/>
      <c r="AX35" s="433"/>
      <c r="AY35" s="433"/>
      <c r="AZ35" s="433"/>
      <c r="BA35" s="129" t="s">
        <v>248</v>
      </c>
    </row>
    <row r="36" spans="1:53" ht="38.549999999999997" customHeight="1">
      <c r="A36" s="407" t="s">
        <v>455</v>
      </c>
      <c r="B36" s="408"/>
      <c r="C36" s="408"/>
      <c r="D36" s="408"/>
      <c r="E36" s="408"/>
      <c r="F36" s="408"/>
      <c r="G36" s="408"/>
      <c r="H36" s="408"/>
      <c r="I36" s="408"/>
      <c r="J36" s="409"/>
      <c r="K36" s="413">
        <f>IF(K34="",0,K32/K34)</f>
        <v>0</v>
      </c>
      <c r="L36" s="414"/>
      <c r="M36" s="414"/>
      <c r="N36" s="414"/>
      <c r="O36" s="414"/>
      <c r="P36" s="414"/>
      <c r="Q36" s="413">
        <f>IF(Q34="",0,Q32/Q34)</f>
        <v>0</v>
      </c>
      <c r="R36" s="414"/>
      <c r="S36" s="414"/>
      <c r="T36" s="414"/>
      <c r="U36" s="414"/>
      <c r="V36" s="414"/>
      <c r="W36" s="413">
        <f>IF(W34="",0,W32/W34)</f>
        <v>0</v>
      </c>
      <c r="X36" s="414"/>
      <c r="Y36" s="414"/>
      <c r="Z36" s="414"/>
      <c r="AA36" s="414"/>
      <c r="AB36" s="414"/>
      <c r="AC36" s="413">
        <f>IF(AC34="",0,AC32/AC34)</f>
        <v>0</v>
      </c>
      <c r="AD36" s="414"/>
      <c r="AE36" s="414"/>
      <c r="AF36" s="414"/>
      <c r="AG36" s="414"/>
      <c r="AH36" s="414"/>
      <c r="AI36" s="413">
        <f>IF(AI34="",0,AI32/AI34)</f>
        <v>0</v>
      </c>
      <c r="AJ36" s="414"/>
      <c r="AK36" s="414"/>
      <c r="AL36" s="414"/>
      <c r="AM36" s="414"/>
      <c r="AN36" s="414"/>
      <c r="AO36" s="413">
        <f>IF(AO34="",0,AO32/AO34)</f>
        <v>0</v>
      </c>
      <c r="AP36" s="414"/>
      <c r="AQ36" s="414"/>
      <c r="AR36" s="414"/>
      <c r="AS36" s="414"/>
      <c r="AT36" s="414"/>
      <c r="AU36" s="413">
        <f>IF(AU34="",0,AU32/AU34)</f>
        <v>0</v>
      </c>
      <c r="AV36" s="414"/>
      <c r="AW36" s="414"/>
      <c r="AX36" s="414"/>
      <c r="AY36" s="414"/>
      <c r="AZ36" s="414"/>
      <c r="BA36" s="129" t="s">
        <v>226</v>
      </c>
    </row>
    <row r="37" spans="1:53" ht="38.549999999999997" customHeight="1" thickBot="1">
      <c r="A37" s="410"/>
      <c r="B37" s="411"/>
      <c r="C37" s="411"/>
      <c r="D37" s="411"/>
      <c r="E37" s="411"/>
      <c r="F37" s="411"/>
      <c r="G37" s="411"/>
      <c r="H37" s="411"/>
      <c r="I37" s="411"/>
      <c r="J37" s="412"/>
      <c r="K37" s="415"/>
      <c r="L37" s="416"/>
      <c r="M37" s="416"/>
      <c r="N37" s="416"/>
      <c r="O37" s="416"/>
      <c r="P37" s="416"/>
      <c r="Q37" s="415"/>
      <c r="R37" s="416"/>
      <c r="S37" s="416"/>
      <c r="T37" s="416"/>
      <c r="U37" s="416"/>
      <c r="V37" s="416"/>
      <c r="W37" s="415"/>
      <c r="X37" s="416"/>
      <c r="Y37" s="416"/>
      <c r="Z37" s="416"/>
      <c r="AA37" s="416"/>
      <c r="AB37" s="416"/>
      <c r="AC37" s="415"/>
      <c r="AD37" s="416"/>
      <c r="AE37" s="416"/>
      <c r="AF37" s="416"/>
      <c r="AG37" s="416"/>
      <c r="AH37" s="416"/>
      <c r="AI37" s="415"/>
      <c r="AJ37" s="416"/>
      <c r="AK37" s="416"/>
      <c r="AL37" s="416"/>
      <c r="AM37" s="416"/>
      <c r="AN37" s="416"/>
      <c r="AO37" s="415"/>
      <c r="AP37" s="416"/>
      <c r="AQ37" s="416"/>
      <c r="AR37" s="416"/>
      <c r="AS37" s="416"/>
      <c r="AT37" s="416"/>
      <c r="AU37" s="415"/>
      <c r="AV37" s="416"/>
      <c r="AW37" s="416"/>
      <c r="AX37" s="416"/>
      <c r="AY37" s="416"/>
      <c r="AZ37" s="416"/>
      <c r="BA37" s="129"/>
    </row>
    <row r="38" spans="1:53" ht="18.75" customHeight="1">
      <c r="A38" s="407" t="s">
        <v>456</v>
      </c>
      <c r="B38" s="408"/>
      <c r="C38" s="408"/>
      <c r="D38" s="408"/>
      <c r="E38" s="408"/>
      <c r="F38" s="408"/>
      <c r="G38" s="408"/>
      <c r="H38" s="408"/>
      <c r="I38" s="408"/>
      <c r="J38" s="409"/>
      <c r="K38" s="413">
        <f t="shared" ref="K38" si="0">IF(K34="",0,K19/K34)</f>
        <v>0</v>
      </c>
      <c r="L38" s="414"/>
      <c r="M38" s="414"/>
      <c r="N38" s="414"/>
      <c r="O38" s="414"/>
      <c r="P38" s="414"/>
      <c r="Q38" s="413">
        <f t="shared" ref="Q38" si="1">IF(Q34="",0,Q19/Q34)</f>
        <v>0</v>
      </c>
      <c r="R38" s="414"/>
      <c r="S38" s="414"/>
      <c r="T38" s="414"/>
      <c r="U38" s="414"/>
      <c r="V38" s="414"/>
      <c r="W38" s="413">
        <f t="shared" ref="W38" si="2">IF(W34="",0,W19/W34)</f>
        <v>0</v>
      </c>
      <c r="X38" s="414"/>
      <c r="Y38" s="414"/>
      <c r="Z38" s="414"/>
      <c r="AA38" s="414"/>
      <c r="AB38" s="414"/>
      <c r="AC38" s="413">
        <f t="shared" ref="AC38" si="3">IF(AC34="",0,AC19/AC34)</f>
        <v>0</v>
      </c>
      <c r="AD38" s="414"/>
      <c r="AE38" s="414"/>
      <c r="AF38" s="414"/>
      <c r="AG38" s="414"/>
      <c r="AH38" s="414"/>
      <c r="AI38" s="413">
        <f t="shared" ref="AI38" si="4">IF(AI34="",0,AI19/AI34)</f>
        <v>0</v>
      </c>
      <c r="AJ38" s="414"/>
      <c r="AK38" s="414"/>
      <c r="AL38" s="414"/>
      <c r="AM38" s="414"/>
      <c r="AN38" s="414"/>
      <c r="AO38" s="413">
        <f t="shared" ref="AO38" si="5">IF(AO34="",0,AO19/AO34)</f>
        <v>0</v>
      </c>
      <c r="AP38" s="414"/>
      <c r="AQ38" s="414"/>
      <c r="AR38" s="414"/>
      <c r="AS38" s="414"/>
      <c r="AT38" s="414"/>
      <c r="AU38" s="413">
        <f>IF(AU34="",0,AU19/AU34)</f>
        <v>0</v>
      </c>
      <c r="AV38" s="414"/>
      <c r="AW38" s="414"/>
      <c r="AX38" s="414"/>
      <c r="AY38" s="414"/>
      <c r="AZ38" s="414"/>
      <c r="BA38" s="129"/>
    </row>
    <row r="39" spans="1:53" ht="18.75" customHeight="1" thickBot="1">
      <c r="A39" s="410"/>
      <c r="B39" s="411"/>
      <c r="C39" s="411"/>
      <c r="D39" s="411"/>
      <c r="E39" s="411"/>
      <c r="F39" s="411"/>
      <c r="G39" s="411"/>
      <c r="H39" s="411"/>
      <c r="I39" s="411"/>
      <c r="J39" s="412"/>
      <c r="K39" s="415"/>
      <c r="L39" s="416"/>
      <c r="M39" s="416"/>
      <c r="N39" s="416"/>
      <c r="O39" s="416"/>
      <c r="P39" s="416"/>
      <c r="Q39" s="415"/>
      <c r="R39" s="416"/>
      <c r="S39" s="416"/>
      <c r="T39" s="416"/>
      <c r="U39" s="416"/>
      <c r="V39" s="416"/>
      <c r="W39" s="415"/>
      <c r="X39" s="416"/>
      <c r="Y39" s="416"/>
      <c r="Z39" s="416"/>
      <c r="AA39" s="416"/>
      <c r="AB39" s="416"/>
      <c r="AC39" s="415"/>
      <c r="AD39" s="416"/>
      <c r="AE39" s="416"/>
      <c r="AF39" s="416"/>
      <c r="AG39" s="416"/>
      <c r="AH39" s="416"/>
      <c r="AI39" s="415"/>
      <c r="AJ39" s="416"/>
      <c r="AK39" s="416"/>
      <c r="AL39" s="416"/>
      <c r="AM39" s="416"/>
      <c r="AN39" s="416"/>
      <c r="AO39" s="415"/>
      <c r="AP39" s="416"/>
      <c r="AQ39" s="416"/>
      <c r="AR39" s="416"/>
      <c r="AS39" s="416"/>
      <c r="AT39" s="416"/>
      <c r="AU39" s="415"/>
      <c r="AV39" s="416"/>
      <c r="AW39" s="416"/>
      <c r="AX39" s="416"/>
      <c r="AY39" s="416"/>
      <c r="AZ39" s="416"/>
      <c r="BA39" s="129"/>
    </row>
    <row r="40" spans="1:53" ht="18.75" customHeight="1">
      <c r="A40" s="474" t="s">
        <v>249</v>
      </c>
      <c r="B40" s="475"/>
      <c r="C40" s="476"/>
      <c r="D40" s="455" t="s">
        <v>250</v>
      </c>
      <c r="E40" s="456"/>
      <c r="F40" s="456"/>
      <c r="G40" s="456"/>
      <c r="H40" s="456"/>
      <c r="I40" s="456"/>
      <c r="J40" s="457"/>
      <c r="K40" s="480" t="s">
        <v>251</v>
      </c>
      <c r="L40" s="481"/>
      <c r="M40" s="481"/>
      <c r="N40" s="481"/>
      <c r="O40" s="481"/>
      <c r="P40" s="481"/>
      <c r="Q40" s="481" t="s">
        <v>251</v>
      </c>
      <c r="R40" s="481"/>
      <c r="S40" s="481"/>
      <c r="T40" s="481"/>
      <c r="U40" s="481"/>
      <c r="V40" s="481"/>
      <c r="W40" s="481" t="s">
        <v>251</v>
      </c>
      <c r="X40" s="481"/>
      <c r="Y40" s="481"/>
      <c r="Z40" s="481"/>
      <c r="AA40" s="481"/>
      <c r="AB40" s="481"/>
      <c r="AC40" s="434"/>
      <c r="AD40" s="434"/>
      <c r="AE40" s="434"/>
      <c r="AF40" s="434"/>
      <c r="AG40" s="434"/>
      <c r="AH40" s="434"/>
      <c r="AI40" s="496"/>
      <c r="AJ40" s="497"/>
      <c r="AK40" s="497"/>
      <c r="AL40" s="497"/>
      <c r="AM40" s="497"/>
      <c r="AN40" s="498"/>
      <c r="AO40" s="496"/>
      <c r="AP40" s="497"/>
      <c r="AQ40" s="497"/>
      <c r="AR40" s="497"/>
      <c r="AS40" s="497"/>
      <c r="AT40" s="498"/>
      <c r="AU40" s="496"/>
      <c r="AV40" s="497"/>
      <c r="AW40" s="497"/>
      <c r="AX40" s="497"/>
      <c r="AY40" s="497"/>
      <c r="AZ40" s="498"/>
      <c r="BA40" s="129"/>
    </row>
    <row r="41" spans="1:53" ht="18.75" customHeight="1">
      <c r="A41" s="474"/>
      <c r="B41" s="475"/>
      <c r="C41" s="476"/>
      <c r="D41" s="439"/>
      <c r="E41" s="440"/>
      <c r="F41" s="440"/>
      <c r="G41" s="440"/>
      <c r="H41" s="440"/>
      <c r="I41" s="440"/>
      <c r="J41" s="441"/>
      <c r="K41" s="482"/>
      <c r="L41" s="483"/>
      <c r="M41" s="483"/>
      <c r="N41" s="483"/>
      <c r="O41" s="483"/>
      <c r="P41" s="483"/>
      <c r="Q41" s="483"/>
      <c r="R41" s="483"/>
      <c r="S41" s="483"/>
      <c r="T41" s="483"/>
      <c r="U41" s="483"/>
      <c r="V41" s="483"/>
      <c r="W41" s="483"/>
      <c r="X41" s="483"/>
      <c r="Y41" s="483"/>
      <c r="Z41" s="483"/>
      <c r="AA41" s="483"/>
      <c r="AB41" s="483"/>
      <c r="AC41" s="445"/>
      <c r="AD41" s="445"/>
      <c r="AE41" s="445"/>
      <c r="AF41" s="445"/>
      <c r="AG41" s="445"/>
      <c r="AH41" s="445"/>
      <c r="AI41" s="487"/>
      <c r="AJ41" s="488"/>
      <c r="AK41" s="488"/>
      <c r="AL41" s="488"/>
      <c r="AM41" s="488"/>
      <c r="AN41" s="489"/>
      <c r="AO41" s="487"/>
      <c r="AP41" s="488"/>
      <c r="AQ41" s="488"/>
      <c r="AR41" s="488"/>
      <c r="AS41" s="488"/>
      <c r="AT41" s="489"/>
      <c r="AU41" s="487"/>
      <c r="AV41" s="488"/>
      <c r="AW41" s="488"/>
      <c r="AX41" s="488"/>
      <c r="AY41" s="488"/>
      <c r="AZ41" s="489"/>
      <c r="BA41" s="129"/>
    </row>
    <row r="42" spans="1:53" ht="18.75" customHeight="1">
      <c r="A42" s="474"/>
      <c r="B42" s="475"/>
      <c r="C42" s="476"/>
      <c r="D42" s="436" t="s">
        <v>252</v>
      </c>
      <c r="E42" s="437"/>
      <c r="F42" s="437"/>
      <c r="G42" s="437"/>
      <c r="H42" s="437"/>
      <c r="I42" s="437"/>
      <c r="J42" s="438"/>
      <c r="K42" s="482" t="s">
        <v>251</v>
      </c>
      <c r="L42" s="483"/>
      <c r="M42" s="483"/>
      <c r="N42" s="483"/>
      <c r="O42" s="483"/>
      <c r="P42" s="483"/>
      <c r="Q42" s="483" t="s">
        <v>251</v>
      </c>
      <c r="R42" s="483"/>
      <c r="S42" s="483"/>
      <c r="T42" s="483"/>
      <c r="U42" s="483"/>
      <c r="V42" s="483"/>
      <c r="W42" s="483" t="s">
        <v>251</v>
      </c>
      <c r="X42" s="483"/>
      <c r="Y42" s="483"/>
      <c r="Z42" s="483"/>
      <c r="AA42" s="483"/>
      <c r="AB42" s="483"/>
      <c r="AC42" s="484"/>
      <c r="AD42" s="485"/>
      <c r="AE42" s="485"/>
      <c r="AF42" s="485"/>
      <c r="AG42" s="485"/>
      <c r="AH42" s="486"/>
      <c r="AI42" s="484"/>
      <c r="AJ42" s="485"/>
      <c r="AK42" s="485"/>
      <c r="AL42" s="485"/>
      <c r="AM42" s="485"/>
      <c r="AN42" s="486"/>
      <c r="AO42" s="484"/>
      <c r="AP42" s="485"/>
      <c r="AQ42" s="485"/>
      <c r="AR42" s="485"/>
      <c r="AS42" s="485"/>
      <c r="AT42" s="486"/>
      <c r="AU42" s="484"/>
      <c r="AV42" s="485"/>
      <c r="AW42" s="485"/>
      <c r="AX42" s="485"/>
      <c r="AY42" s="485"/>
      <c r="AZ42" s="486"/>
      <c r="BA42" s="129" t="s">
        <v>253</v>
      </c>
    </row>
    <row r="43" spans="1:53" ht="18.75" customHeight="1">
      <c r="A43" s="474"/>
      <c r="B43" s="475"/>
      <c r="C43" s="476"/>
      <c r="D43" s="439"/>
      <c r="E43" s="440"/>
      <c r="F43" s="440"/>
      <c r="G43" s="440"/>
      <c r="H43" s="440"/>
      <c r="I43" s="440"/>
      <c r="J43" s="441"/>
      <c r="K43" s="482"/>
      <c r="L43" s="483"/>
      <c r="M43" s="483"/>
      <c r="N43" s="483"/>
      <c r="O43" s="483"/>
      <c r="P43" s="483"/>
      <c r="Q43" s="483"/>
      <c r="R43" s="483"/>
      <c r="S43" s="483"/>
      <c r="T43" s="483"/>
      <c r="U43" s="483"/>
      <c r="V43" s="483"/>
      <c r="W43" s="483"/>
      <c r="X43" s="483"/>
      <c r="Y43" s="483"/>
      <c r="Z43" s="483"/>
      <c r="AA43" s="483"/>
      <c r="AB43" s="483"/>
      <c r="AC43" s="487"/>
      <c r="AD43" s="488"/>
      <c r="AE43" s="488"/>
      <c r="AF43" s="488"/>
      <c r="AG43" s="488"/>
      <c r="AH43" s="489"/>
      <c r="AI43" s="487"/>
      <c r="AJ43" s="488"/>
      <c r="AK43" s="488"/>
      <c r="AL43" s="488"/>
      <c r="AM43" s="488"/>
      <c r="AN43" s="489"/>
      <c r="AO43" s="487"/>
      <c r="AP43" s="488"/>
      <c r="AQ43" s="488"/>
      <c r="AR43" s="488"/>
      <c r="AS43" s="488"/>
      <c r="AT43" s="489"/>
      <c r="AU43" s="487"/>
      <c r="AV43" s="488"/>
      <c r="AW43" s="488"/>
      <c r="AX43" s="488"/>
      <c r="AY43" s="488"/>
      <c r="AZ43" s="489"/>
      <c r="BA43" s="129"/>
    </row>
    <row r="44" spans="1:53" ht="18.75" customHeight="1">
      <c r="A44" s="474"/>
      <c r="B44" s="475"/>
      <c r="C44" s="476"/>
      <c r="D44" s="436" t="s">
        <v>254</v>
      </c>
      <c r="E44" s="437"/>
      <c r="F44" s="437"/>
      <c r="G44" s="437"/>
      <c r="H44" s="437"/>
      <c r="I44" s="437"/>
      <c r="J44" s="438"/>
      <c r="K44" s="482" t="s">
        <v>251</v>
      </c>
      <c r="L44" s="483"/>
      <c r="M44" s="483"/>
      <c r="N44" s="483"/>
      <c r="O44" s="483"/>
      <c r="P44" s="483"/>
      <c r="Q44" s="483" t="s">
        <v>251</v>
      </c>
      <c r="R44" s="483"/>
      <c r="S44" s="483"/>
      <c r="T44" s="483"/>
      <c r="U44" s="483"/>
      <c r="V44" s="483"/>
      <c r="W44" s="483" t="s">
        <v>251</v>
      </c>
      <c r="X44" s="483"/>
      <c r="Y44" s="483"/>
      <c r="Z44" s="483"/>
      <c r="AA44" s="483"/>
      <c r="AB44" s="483"/>
      <c r="AC44" s="484"/>
      <c r="AD44" s="485"/>
      <c r="AE44" s="485"/>
      <c r="AF44" s="485"/>
      <c r="AG44" s="485"/>
      <c r="AH44" s="486"/>
      <c r="AI44" s="484"/>
      <c r="AJ44" s="485"/>
      <c r="AK44" s="485"/>
      <c r="AL44" s="485"/>
      <c r="AM44" s="485"/>
      <c r="AN44" s="486"/>
      <c r="AO44" s="484"/>
      <c r="AP44" s="485"/>
      <c r="AQ44" s="485"/>
      <c r="AR44" s="485"/>
      <c r="AS44" s="485"/>
      <c r="AT44" s="486"/>
      <c r="AU44" s="484"/>
      <c r="AV44" s="485"/>
      <c r="AW44" s="485"/>
      <c r="AX44" s="485"/>
      <c r="AY44" s="485"/>
      <c r="AZ44" s="486"/>
      <c r="BA44" s="129"/>
    </row>
    <row r="45" spans="1:53" ht="18.75" customHeight="1">
      <c r="A45" s="474"/>
      <c r="B45" s="475"/>
      <c r="C45" s="476"/>
      <c r="D45" s="439"/>
      <c r="E45" s="440"/>
      <c r="F45" s="440"/>
      <c r="G45" s="440"/>
      <c r="H45" s="440"/>
      <c r="I45" s="440"/>
      <c r="J45" s="441"/>
      <c r="K45" s="482"/>
      <c r="L45" s="483"/>
      <c r="M45" s="483"/>
      <c r="N45" s="483"/>
      <c r="O45" s="483"/>
      <c r="P45" s="483"/>
      <c r="Q45" s="483"/>
      <c r="R45" s="483"/>
      <c r="S45" s="483"/>
      <c r="T45" s="483"/>
      <c r="U45" s="483"/>
      <c r="V45" s="483"/>
      <c r="W45" s="483"/>
      <c r="X45" s="483"/>
      <c r="Y45" s="483"/>
      <c r="Z45" s="483"/>
      <c r="AA45" s="483"/>
      <c r="AB45" s="483"/>
      <c r="AC45" s="487"/>
      <c r="AD45" s="488"/>
      <c r="AE45" s="488"/>
      <c r="AF45" s="488"/>
      <c r="AG45" s="488"/>
      <c r="AH45" s="489"/>
      <c r="AI45" s="487"/>
      <c r="AJ45" s="488"/>
      <c r="AK45" s="488"/>
      <c r="AL45" s="488"/>
      <c r="AM45" s="488"/>
      <c r="AN45" s="489"/>
      <c r="AO45" s="487"/>
      <c r="AP45" s="488"/>
      <c r="AQ45" s="488"/>
      <c r="AR45" s="488"/>
      <c r="AS45" s="488"/>
      <c r="AT45" s="489"/>
      <c r="AU45" s="487"/>
      <c r="AV45" s="488"/>
      <c r="AW45" s="488"/>
      <c r="AX45" s="488"/>
      <c r="AY45" s="488"/>
      <c r="AZ45" s="489"/>
      <c r="BA45" s="129"/>
    </row>
    <row r="46" spans="1:53" ht="18.75" customHeight="1">
      <c r="A46" s="474"/>
      <c r="B46" s="475"/>
      <c r="C46" s="476"/>
      <c r="D46" s="436" t="s">
        <v>255</v>
      </c>
      <c r="E46" s="437"/>
      <c r="F46" s="437"/>
      <c r="G46" s="437"/>
      <c r="H46" s="437"/>
      <c r="I46" s="437"/>
      <c r="J46" s="438"/>
      <c r="K46" s="482" t="s">
        <v>251</v>
      </c>
      <c r="L46" s="483"/>
      <c r="M46" s="483"/>
      <c r="N46" s="483"/>
      <c r="O46" s="483"/>
      <c r="P46" s="483"/>
      <c r="Q46" s="483" t="s">
        <v>251</v>
      </c>
      <c r="R46" s="483"/>
      <c r="S46" s="483"/>
      <c r="T46" s="483"/>
      <c r="U46" s="483"/>
      <c r="V46" s="483"/>
      <c r="W46" s="483" t="s">
        <v>251</v>
      </c>
      <c r="X46" s="483"/>
      <c r="Y46" s="483"/>
      <c r="Z46" s="483"/>
      <c r="AA46" s="483"/>
      <c r="AB46" s="483"/>
      <c r="AC46" s="484"/>
      <c r="AD46" s="485"/>
      <c r="AE46" s="485"/>
      <c r="AF46" s="485"/>
      <c r="AG46" s="485"/>
      <c r="AH46" s="486"/>
      <c r="AI46" s="484"/>
      <c r="AJ46" s="485"/>
      <c r="AK46" s="485"/>
      <c r="AL46" s="485"/>
      <c r="AM46" s="485"/>
      <c r="AN46" s="486"/>
      <c r="AO46" s="484"/>
      <c r="AP46" s="485"/>
      <c r="AQ46" s="485"/>
      <c r="AR46" s="485"/>
      <c r="AS46" s="485"/>
      <c r="AT46" s="486"/>
      <c r="AU46" s="484"/>
      <c r="AV46" s="485"/>
      <c r="AW46" s="485"/>
      <c r="AX46" s="485"/>
      <c r="AY46" s="485"/>
      <c r="AZ46" s="486"/>
      <c r="BA46" s="129" t="s">
        <v>426</v>
      </c>
    </row>
    <row r="47" spans="1:53" ht="18.75" customHeight="1">
      <c r="A47" s="474"/>
      <c r="B47" s="475"/>
      <c r="C47" s="476"/>
      <c r="D47" s="439"/>
      <c r="E47" s="440"/>
      <c r="F47" s="440"/>
      <c r="G47" s="440"/>
      <c r="H47" s="440"/>
      <c r="I47" s="440"/>
      <c r="J47" s="441"/>
      <c r="K47" s="482"/>
      <c r="L47" s="483"/>
      <c r="M47" s="483"/>
      <c r="N47" s="483"/>
      <c r="O47" s="483"/>
      <c r="P47" s="483"/>
      <c r="Q47" s="483"/>
      <c r="R47" s="483"/>
      <c r="S47" s="483"/>
      <c r="T47" s="483"/>
      <c r="U47" s="483"/>
      <c r="V47" s="483"/>
      <c r="W47" s="483"/>
      <c r="X47" s="483"/>
      <c r="Y47" s="483"/>
      <c r="Z47" s="483"/>
      <c r="AA47" s="483"/>
      <c r="AB47" s="483"/>
      <c r="AC47" s="487"/>
      <c r="AD47" s="488"/>
      <c r="AE47" s="488"/>
      <c r="AF47" s="488"/>
      <c r="AG47" s="488"/>
      <c r="AH47" s="489"/>
      <c r="AI47" s="487"/>
      <c r="AJ47" s="488"/>
      <c r="AK47" s="488"/>
      <c r="AL47" s="488"/>
      <c r="AM47" s="488"/>
      <c r="AN47" s="489"/>
      <c r="AO47" s="487"/>
      <c r="AP47" s="488"/>
      <c r="AQ47" s="488"/>
      <c r="AR47" s="488"/>
      <c r="AS47" s="488"/>
      <c r="AT47" s="489"/>
      <c r="AU47" s="487"/>
      <c r="AV47" s="488"/>
      <c r="AW47" s="488"/>
      <c r="AX47" s="488"/>
      <c r="AY47" s="488"/>
      <c r="AZ47" s="489"/>
      <c r="BA47" s="129"/>
    </row>
    <row r="48" spans="1:53" ht="18.75" customHeight="1">
      <c r="A48" s="474"/>
      <c r="B48" s="475"/>
      <c r="C48" s="476"/>
      <c r="D48" s="490" t="s">
        <v>258</v>
      </c>
      <c r="E48" s="491"/>
      <c r="F48" s="491"/>
      <c r="G48" s="491"/>
      <c r="H48" s="491"/>
      <c r="I48" s="491"/>
      <c r="J48" s="492"/>
      <c r="K48" s="482" t="s">
        <v>251</v>
      </c>
      <c r="L48" s="483"/>
      <c r="M48" s="483"/>
      <c r="N48" s="483"/>
      <c r="O48" s="483"/>
      <c r="P48" s="483"/>
      <c r="Q48" s="483" t="s">
        <v>251</v>
      </c>
      <c r="R48" s="483"/>
      <c r="S48" s="483"/>
      <c r="T48" s="483"/>
      <c r="U48" s="483"/>
      <c r="V48" s="483"/>
      <c r="W48" s="483" t="s">
        <v>251</v>
      </c>
      <c r="X48" s="483"/>
      <c r="Y48" s="483"/>
      <c r="Z48" s="483"/>
      <c r="AA48" s="483"/>
      <c r="AB48" s="483"/>
      <c r="AC48" s="443">
        <f>SUM(AC40:AH47)</f>
        <v>0</v>
      </c>
      <c r="AD48" s="443"/>
      <c r="AE48" s="443"/>
      <c r="AF48" s="443"/>
      <c r="AG48" s="443"/>
      <c r="AH48" s="443"/>
      <c r="AI48" s="443">
        <f>SUM(AI40:AN47)</f>
        <v>0</v>
      </c>
      <c r="AJ48" s="443"/>
      <c r="AK48" s="443"/>
      <c r="AL48" s="443"/>
      <c r="AM48" s="443"/>
      <c r="AN48" s="443"/>
      <c r="AO48" s="443">
        <f>SUM(AO40:AT47)</f>
        <v>0</v>
      </c>
      <c r="AP48" s="443"/>
      <c r="AQ48" s="443"/>
      <c r="AR48" s="443"/>
      <c r="AS48" s="443"/>
      <c r="AT48" s="443"/>
      <c r="AU48" s="443">
        <f>SUM(AU40:AZ47)</f>
        <v>0</v>
      </c>
      <c r="AV48" s="443"/>
      <c r="AW48" s="443"/>
      <c r="AX48" s="443"/>
      <c r="AY48" s="443"/>
      <c r="AZ48" s="443"/>
      <c r="BA48" s="129" t="s">
        <v>226</v>
      </c>
    </row>
    <row r="49" spans="1:53" ht="18.75" customHeight="1">
      <c r="A49" s="477"/>
      <c r="B49" s="478"/>
      <c r="C49" s="479"/>
      <c r="D49" s="493"/>
      <c r="E49" s="494"/>
      <c r="F49" s="494"/>
      <c r="G49" s="494"/>
      <c r="H49" s="494"/>
      <c r="I49" s="494"/>
      <c r="J49" s="495"/>
      <c r="K49" s="482"/>
      <c r="L49" s="483"/>
      <c r="M49" s="483"/>
      <c r="N49" s="483"/>
      <c r="O49" s="483"/>
      <c r="P49" s="483"/>
      <c r="Q49" s="483"/>
      <c r="R49" s="483"/>
      <c r="S49" s="483"/>
      <c r="T49" s="483"/>
      <c r="U49" s="483"/>
      <c r="V49" s="483"/>
      <c r="W49" s="483"/>
      <c r="X49" s="483"/>
      <c r="Y49" s="483"/>
      <c r="Z49" s="483"/>
      <c r="AA49" s="483"/>
      <c r="AB49" s="483"/>
      <c r="AC49" s="443"/>
      <c r="AD49" s="443"/>
      <c r="AE49" s="443"/>
      <c r="AF49" s="443"/>
      <c r="AG49" s="443"/>
      <c r="AH49" s="443"/>
      <c r="AI49" s="443"/>
      <c r="AJ49" s="443"/>
      <c r="AK49" s="443"/>
      <c r="AL49" s="443"/>
      <c r="AM49" s="443"/>
      <c r="AN49" s="443"/>
      <c r="AO49" s="443"/>
      <c r="AP49" s="443"/>
      <c r="AQ49" s="443"/>
      <c r="AR49" s="443"/>
      <c r="AS49" s="443"/>
      <c r="AT49" s="443"/>
      <c r="AU49" s="443"/>
      <c r="AV49" s="443"/>
      <c r="AW49" s="443"/>
      <c r="AX49" s="443"/>
      <c r="AY49" s="443"/>
      <c r="AZ49" s="443"/>
      <c r="BA49" s="129"/>
    </row>
    <row r="50" spans="1:53" ht="18.75" customHeight="1">
      <c r="BA50" s="129"/>
    </row>
    <row r="51" spans="1:53" ht="18.75" customHeight="1">
      <c r="A51" s="24" t="s">
        <v>259</v>
      </c>
      <c r="BA51" s="129" t="s">
        <v>260</v>
      </c>
    </row>
    <row r="52" spans="1:53" ht="18.75" customHeight="1">
      <c r="B52" s="24" t="s">
        <v>261</v>
      </c>
      <c r="BA52" s="129" t="s">
        <v>262</v>
      </c>
    </row>
    <row r="53" spans="1:53" ht="18.75" customHeight="1">
      <c r="B53" s="24" t="s">
        <v>263</v>
      </c>
      <c r="BA53" s="129"/>
    </row>
    <row r="54" spans="1:53" ht="18.75" customHeight="1">
      <c r="B54" s="24" t="s">
        <v>264</v>
      </c>
      <c r="BA54" s="129"/>
    </row>
    <row r="55" spans="1:53" ht="18.75" customHeight="1">
      <c r="B55" s="24" t="s">
        <v>265</v>
      </c>
      <c r="BA55" s="129"/>
    </row>
    <row r="56" spans="1:53" ht="18.75" customHeight="1">
      <c r="BA56" s="129"/>
    </row>
    <row r="57" spans="1:53" ht="18.75" customHeight="1">
      <c r="A57" s="24" t="s">
        <v>266</v>
      </c>
      <c r="BA57" s="129"/>
    </row>
    <row r="58" spans="1:53" ht="18.75" customHeight="1">
      <c r="B58" s="24" t="s">
        <v>464</v>
      </c>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129" t="s">
        <v>465</v>
      </c>
    </row>
    <row r="59" spans="1:53" ht="18.75" customHeight="1">
      <c r="B59" s="24" t="s">
        <v>267</v>
      </c>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129" t="s">
        <v>268</v>
      </c>
    </row>
    <row r="60" spans="1:53" ht="18.75" customHeight="1">
      <c r="B60" s="24" t="s">
        <v>269</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129" t="s">
        <v>466</v>
      </c>
    </row>
    <row r="61" spans="1:53" ht="18.75" customHeight="1"/>
    <row r="62" spans="1:53" ht="13.5" customHeight="1"/>
  </sheetData>
  <mergeCells count="202">
    <mergeCell ref="AI44:AN45"/>
    <mergeCell ref="AO44:AT45"/>
    <mergeCell ref="AU44:AZ45"/>
    <mergeCell ref="AO48:AT49"/>
    <mergeCell ref="AU48:AZ49"/>
    <mergeCell ref="AC46:AH47"/>
    <mergeCell ref="AI46:AN47"/>
    <mergeCell ref="AO46:AT47"/>
    <mergeCell ref="AU46:AZ47"/>
    <mergeCell ref="AC48:AH49"/>
    <mergeCell ref="AI48:AN49"/>
    <mergeCell ref="AI40:AN41"/>
    <mergeCell ref="AO40:AT41"/>
    <mergeCell ref="AU40:AZ41"/>
    <mergeCell ref="D42:J43"/>
    <mergeCell ref="K42:P43"/>
    <mergeCell ref="Q42:V43"/>
    <mergeCell ref="W42:AB43"/>
    <mergeCell ref="AC42:AH43"/>
    <mergeCell ref="AI42:AN43"/>
    <mergeCell ref="AO42:AT43"/>
    <mergeCell ref="AU42:AZ43"/>
    <mergeCell ref="A40:C49"/>
    <mergeCell ref="D40:J41"/>
    <mergeCell ref="K40:P41"/>
    <mergeCell ref="Q40:V41"/>
    <mergeCell ref="W40:AB41"/>
    <mergeCell ref="AC40:AH41"/>
    <mergeCell ref="D46:J47"/>
    <mergeCell ref="K46:P47"/>
    <mergeCell ref="Q46:V47"/>
    <mergeCell ref="W46:AB47"/>
    <mergeCell ref="D44:J45"/>
    <mergeCell ref="K44:P45"/>
    <mergeCell ref="Q44:V45"/>
    <mergeCell ref="W44:AB45"/>
    <mergeCell ref="AC44:AH45"/>
    <mergeCell ref="D48:J49"/>
    <mergeCell ref="K48:P49"/>
    <mergeCell ref="Q48:V49"/>
    <mergeCell ref="W48:AB49"/>
    <mergeCell ref="AO34:AT35"/>
    <mergeCell ref="AU34:AZ35"/>
    <mergeCell ref="A36:J37"/>
    <mergeCell ref="K36:P37"/>
    <mergeCell ref="Q36:V37"/>
    <mergeCell ref="W36:AB37"/>
    <mergeCell ref="AC36:AH37"/>
    <mergeCell ref="AI36:AN37"/>
    <mergeCell ref="AO36:AT37"/>
    <mergeCell ref="AU36:AZ37"/>
    <mergeCell ref="A34:J35"/>
    <mergeCell ref="K34:P35"/>
    <mergeCell ref="Q34:V35"/>
    <mergeCell ref="W34:AB35"/>
    <mergeCell ref="AC34:AH35"/>
    <mergeCell ref="AI34:AN35"/>
    <mergeCell ref="AO30:AT31"/>
    <mergeCell ref="AU30:AZ31"/>
    <mergeCell ref="A32:J33"/>
    <mergeCell ref="K32:P33"/>
    <mergeCell ref="Q32:V33"/>
    <mergeCell ref="W32:AB33"/>
    <mergeCell ref="AC32:AH33"/>
    <mergeCell ref="AI32:AN33"/>
    <mergeCell ref="AO32:AT33"/>
    <mergeCell ref="AU32:AZ33"/>
    <mergeCell ref="A30:J31"/>
    <mergeCell ref="K30:P31"/>
    <mergeCell ref="Q30:V31"/>
    <mergeCell ref="W30:AB31"/>
    <mergeCell ref="AC30:AH31"/>
    <mergeCell ref="AI30:AN31"/>
    <mergeCell ref="AO28:AT28"/>
    <mergeCell ref="AU28:AZ28"/>
    <mergeCell ref="C29:J29"/>
    <mergeCell ref="K29:P29"/>
    <mergeCell ref="Q29:V29"/>
    <mergeCell ref="W29:AB29"/>
    <mergeCell ref="AC29:AH29"/>
    <mergeCell ref="AI29:AN29"/>
    <mergeCell ref="AO29:AT29"/>
    <mergeCell ref="AU29:AZ29"/>
    <mergeCell ref="C28:J28"/>
    <mergeCell ref="K28:P28"/>
    <mergeCell ref="Q28:V28"/>
    <mergeCell ref="W28:AB28"/>
    <mergeCell ref="AC28:AH28"/>
    <mergeCell ref="AI28:AN28"/>
    <mergeCell ref="AO25:AT26"/>
    <mergeCell ref="AU25:AZ26"/>
    <mergeCell ref="C27:J27"/>
    <mergeCell ref="K27:P27"/>
    <mergeCell ref="Q27:V27"/>
    <mergeCell ref="W27:AB27"/>
    <mergeCell ref="AC27:AH27"/>
    <mergeCell ref="AI27:AN27"/>
    <mergeCell ref="AO27:AT27"/>
    <mergeCell ref="AU27:AZ27"/>
    <mergeCell ref="A25:J26"/>
    <mergeCell ref="K25:P26"/>
    <mergeCell ref="Q25:V26"/>
    <mergeCell ref="W25:AB26"/>
    <mergeCell ref="AC25:AH26"/>
    <mergeCell ref="AI25:AN26"/>
    <mergeCell ref="AO21:AT22"/>
    <mergeCell ref="AU21:AZ22"/>
    <mergeCell ref="A23:J24"/>
    <mergeCell ref="K23:P24"/>
    <mergeCell ref="Q23:V24"/>
    <mergeCell ref="W23:AB24"/>
    <mergeCell ref="AC23:AH24"/>
    <mergeCell ref="AI23:AN24"/>
    <mergeCell ref="AO23:AT24"/>
    <mergeCell ref="AU23:AZ24"/>
    <mergeCell ref="A21:J22"/>
    <mergeCell ref="K21:P22"/>
    <mergeCell ref="Q21:V22"/>
    <mergeCell ref="W21:AB22"/>
    <mergeCell ref="AC21:AH22"/>
    <mergeCell ref="AI21:AN22"/>
    <mergeCell ref="AO17:AT18"/>
    <mergeCell ref="AU17:AZ18"/>
    <mergeCell ref="A19:J20"/>
    <mergeCell ref="K19:P20"/>
    <mergeCell ref="Q19:V20"/>
    <mergeCell ref="W19:AB20"/>
    <mergeCell ref="AC19:AH20"/>
    <mergeCell ref="AI19:AN20"/>
    <mergeCell ref="AO19:AT20"/>
    <mergeCell ref="AU19:AZ20"/>
    <mergeCell ref="A17:J18"/>
    <mergeCell ref="K17:P18"/>
    <mergeCell ref="Q17:V18"/>
    <mergeCell ref="W17:AB18"/>
    <mergeCell ref="AC17:AH18"/>
    <mergeCell ref="AI17:AN18"/>
    <mergeCell ref="AO13:AT14"/>
    <mergeCell ref="AU13:AZ14"/>
    <mergeCell ref="A15:J16"/>
    <mergeCell ref="K15:P16"/>
    <mergeCell ref="Q15:V16"/>
    <mergeCell ref="W15:AB16"/>
    <mergeCell ref="AC15:AH16"/>
    <mergeCell ref="AI15:AN16"/>
    <mergeCell ref="AO15:AT16"/>
    <mergeCell ref="AU15:AZ16"/>
    <mergeCell ref="A13:J14"/>
    <mergeCell ref="K13:P14"/>
    <mergeCell ref="Q13:V14"/>
    <mergeCell ref="W13:AB14"/>
    <mergeCell ref="AC13:AH14"/>
    <mergeCell ref="AI13:AN14"/>
    <mergeCell ref="AO9:AT10"/>
    <mergeCell ref="AU9:AZ10"/>
    <mergeCell ref="A11:J12"/>
    <mergeCell ref="K11:P12"/>
    <mergeCell ref="Q11:V12"/>
    <mergeCell ref="W11:AB12"/>
    <mergeCell ref="AC11:AH12"/>
    <mergeCell ref="AI11:AN12"/>
    <mergeCell ref="AO11:AT12"/>
    <mergeCell ref="AU11:AZ12"/>
    <mergeCell ref="A9:J10"/>
    <mergeCell ref="K9:P10"/>
    <mergeCell ref="Q9:V10"/>
    <mergeCell ref="W9:AB10"/>
    <mergeCell ref="AC9:AH10"/>
    <mergeCell ref="AI9:AN10"/>
    <mergeCell ref="AI7:AN8"/>
    <mergeCell ref="AO7:AT8"/>
    <mergeCell ref="AU7:AZ8"/>
    <mergeCell ref="K6:P6"/>
    <mergeCell ref="Q6:V6"/>
    <mergeCell ref="W6:AB6"/>
    <mergeCell ref="AC6:AH6"/>
    <mergeCell ref="AI6:AN6"/>
    <mergeCell ref="AO6:AT6"/>
    <mergeCell ref="A38:J39"/>
    <mergeCell ref="K38:P39"/>
    <mergeCell ref="Q38:V39"/>
    <mergeCell ref="W38:AB39"/>
    <mergeCell ref="AC38:AH39"/>
    <mergeCell ref="AI38:AN39"/>
    <mergeCell ref="AO38:AT39"/>
    <mergeCell ref="AU38:AZ39"/>
    <mergeCell ref="C4:L4"/>
    <mergeCell ref="N4:AZ4"/>
    <mergeCell ref="A5:J6"/>
    <mergeCell ref="K5:P5"/>
    <mergeCell ref="Q5:V5"/>
    <mergeCell ref="W5:AB5"/>
    <mergeCell ref="AC5:AH5"/>
    <mergeCell ref="AI5:AN5"/>
    <mergeCell ref="AO5:AT5"/>
    <mergeCell ref="AU5:AZ5"/>
    <mergeCell ref="AU6:AZ6"/>
    <mergeCell ref="A7:J8"/>
    <mergeCell ref="K7:P8"/>
    <mergeCell ref="Q7:V8"/>
    <mergeCell ref="W7:AB8"/>
    <mergeCell ref="AC7:AH8"/>
  </mergeCells>
  <phoneticPr fontId="2"/>
  <dataValidations count="2">
    <dataValidation imeMode="on" allowBlank="1" showInputMessage="1" showErrorMessage="1" sqref="M4" xr:uid="{00000000-0002-0000-0A00-000000000000}"/>
    <dataValidation imeMode="off" allowBlank="1" showInputMessage="1" showErrorMessage="1" sqref="K6:AZ49" xr:uid="{00000000-0002-0000-0A00-000001000000}"/>
  </dataValidations>
  <pageMargins left="0.7" right="0.7" top="0.75" bottom="0.75" header="0.3" footer="0.3"/>
  <pageSetup paperSize="9" scale="61"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5"/>
  <sheetViews>
    <sheetView view="pageBreakPreview" zoomScaleNormal="100" zoomScaleSheetLayoutView="100" workbookViewId="0">
      <selection activeCell="K16" sqref="K16"/>
    </sheetView>
  </sheetViews>
  <sheetFormatPr defaultColWidth="8.796875" defaultRowHeight="18"/>
  <cols>
    <col min="1" max="1" width="5.796875" style="53" customWidth="1"/>
    <col min="2" max="2" width="25.5" style="53" bestFit="1" customWidth="1"/>
    <col min="3" max="3" width="5.5" style="53" bestFit="1" customWidth="1"/>
    <col min="4" max="5" width="13" style="53" bestFit="1" customWidth="1"/>
    <col min="6" max="6" width="17.19921875" style="53" bestFit="1" customWidth="1"/>
    <col min="7" max="7" width="10.09765625" style="53" customWidth="1"/>
    <col min="8" max="8" width="22.59765625" style="53" customWidth="1"/>
    <col min="9" max="9" width="3.09765625" style="53" customWidth="1"/>
    <col min="10" max="10" width="7.19921875" style="53" bestFit="1" customWidth="1"/>
    <col min="11" max="11" width="29.59765625" style="53" bestFit="1" customWidth="1"/>
    <col min="12" max="12" width="21.296875" style="53" bestFit="1" customWidth="1"/>
    <col min="13" max="13" width="13" style="53" bestFit="1" customWidth="1"/>
    <col min="14" max="14" width="9.5" style="53" bestFit="1" customWidth="1"/>
    <col min="15" max="16384" width="8.796875" style="53"/>
  </cols>
  <sheetData>
    <row r="1" spans="1:12" ht="19.8">
      <c r="A1" s="62" t="s">
        <v>401</v>
      </c>
      <c r="H1" s="150" t="str">
        <f>IF(名称="","","名称："&amp;名称)</f>
        <v/>
      </c>
    </row>
    <row r="2" spans="1:12" ht="10.199999999999999" customHeight="1">
      <c r="A2" s="62"/>
      <c r="H2" s="150"/>
    </row>
    <row r="3" spans="1:12" ht="22.2">
      <c r="A3" s="157" t="s">
        <v>309</v>
      </c>
    </row>
    <row r="4" spans="1:12" ht="18.75" customHeight="1">
      <c r="G4" s="61"/>
      <c r="H4" s="135"/>
    </row>
    <row r="5" spans="1:12" ht="54">
      <c r="A5" s="22" t="s">
        <v>46</v>
      </c>
      <c r="B5" s="22" t="s">
        <v>45</v>
      </c>
      <c r="C5" s="22" t="s">
        <v>37</v>
      </c>
      <c r="D5" s="151" t="s">
        <v>297</v>
      </c>
      <c r="E5" s="151" t="s">
        <v>298</v>
      </c>
      <c r="F5" s="151" t="s">
        <v>299</v>
      </c>
      <c r="G5" s="151" t="s">
        <v>458</v>
      </c>
      <c r="H5" s="151" t="s">
        <v>459</v>
      </c>
    </row>
    <row r="6" spans="1:12" ht="27" customHeight="1">
      <c r="A6" s="136">
        <v>1</v>
      </c>
      <c r="B6" s="137"/>
      <c r="C6" s="138"/>
      <c r="D6" s="139"/>
      <c r="E6" s="140" t="str">
        <f t="shared" ref="E6:E9" si="0">IF(OR(ISBLANK(C6),ISBLANK(D6)),"",C6*D6)</f>
        <v/>
      </c>
      <c r="F6" s="141"/>
      <c r="G6" s="142"/>
      <c r="H6" s="143"/>
      <c r="J6" s="61" t="str">
        <f>IF(B6="","",IF(G6="","←　発注先の所在地、発注先名が入力されていません",""))</f>
        <v/>
      </c>
      <c r="L6" s="53" t="s">
        <v>300</v>
      </c>
    </row>
    <row r="7" spans="1:12" ht="27" customHeight="1">
      <c r="A7" s="136">
        <v>2</v>
      </c>
      <c r="B7" s="137"/>
      <c r="C7" s="138"/>
      <c r="D7" s="139"/>
      <c r="E7" s="140" t="str">
        <f t="shared" si="0"/>
        <v/>
      </c>
      <c r="F7" s="141"/>
      <c r="G7" s="142"/>
      <c r="H7" s="143"/>
      <c r="J7" s="61" t="str">
        <f>IF(B7="","",IF(G7="","←　発注先の所在地、発注先名が入力されていません",""))</f>
        <v/>
      </c>
      <c r="L7" s="53" t="s">
        <v>301</v>
      </c>
    </row>
    <row r="8" spans="1:12" ht="27" customHeight="1">
      <c r="A8" s="136">
        <v>3</v>
      </c>
      <c r="B8" s="137"/>
      <c r="C8" s="138"/>
      <c r="D8" s="139"/>
      <c r="E8" s="140" t="str">
        <f t="shared" si="0"/>
        <v/>
      </c>
      <c r="F8" s="141"/>
      <c r="G8" s="142"/>
      <c r="H8" s="143"/>
      <c r="J8" s="61" t="str">
        <f>IF(B8="","",IF(G8="","←　発注先の所在地、発注先名が入力されていません",""))</f>
        <v/>
      </c>
      <c r="L8" s="53" t="s">
        <v>302</v>
      </c>
    </row>
    <row r="9" spans="1:12" ht="27" customHeight="1">
      <c r="A9" s="136">
        <v>4</v>
      </c>
      <c r="B9" s="137"/>
      <c r="C9" s="138"/>
      <c r="D9" s="139"/>
      <c r="E9" s="140" t="str">
        <f t="shared" si="0"/>
        <v/>
      </c>
      <c r="F9" s="141"/>
      <c r="G9" s="142"/>
      <c r="H9" s="143"/>
      <c r="J9" s="61" t="str">
        <f>IF(B9="","",IF(G9="","←　発注先の所在地、発注先名が入力されていません",""))</f>
        <v/>
      </c>
    </row>
    <row r="10" spans="1:12" ht="27" customHeight="1">
      <c r="A10" s="136">
        <v>5</v>
      </c>
      <c r="B10" s="137"/>
      <c r="C10" s="138"/>
      <c r="D10" s="139"/>
      <c r="E10" s="140" t="str">
        <f>IF(OR(ISBLANK(C10),ISBLANK(D10)),"",C10*D10)</f>
        <v/>
      </c>
      <c r="F10" s="141"/>
      <c r="G10" s="142"/>
      <c r="H10" s="143"/>
      <c r="J10" s="61" t="str">
        <f>IF(B10="","",IF(G10="","←　発注先の所在地、発注先名が入力されていません",""))</f>
        <v/>
      </c>
    </row>
    <row r="11" spans="1:12" ht="27" customHeight="1">
      <c r="A11" s="144"/>
      <c r="B11" s="152" t="s">
        <v>303</v>
      </c>
      <c r="C11" s="145"/>
      <c r="D11" s="146"/>
      <c r="E11" s="146"/>
      <c r="F11" s="147"/>
      <c r="G11" s="148"/>
      <c r="H11" s="149"/>
    </row>
    <row r="12" spans="1:12" ht="27" customHeight="1">
      <c r="A12" s="24"/>
      <c r="B12" s="24"/>
      <c r="C12" s="499" t="s">
        <v>99</v>
      </c>
      <c r="D12" s="499"/>
      <c r="E12" s="153" t="str">
        <f>IF(SUM(E5:E11)=0,"",SUM(E5:E11))</f>
        <v/>
      </c>
      <c r="F12" s="154"/>
      <c r="G12" s="155" t="str">
        <f>IF(COUNTA($G$5:$G$11)-1=0,"",IF(COUNTA($G$5:$G$11)-1=COUNTIF($G$5:$G$11,"島根県内"),"県内",IF(COUNTIF($G$5:$G$11,"その他")&gt;=1,"理由記載")))</f>
        <v/>
      </c>
      <c r="H12" s="156"/>
      <c r="J12" s="61"/>
    </row>
    <row r="13" spans="1:12">
      <c r="J13" s="61"/>
    </row>
    <row r="14" spans="1:12">
      <c r="A14" s="53" t="s">
        <v>457</v>
      </c>
    </row>
    <row r="15" spans="1:12">
      <c r="A15" s="500"/>
      <c r="B15" s="501"/>
      <c r="C15" s="501"/>
      <c r="D15" s="501"/>
      <c r="E15" s="501"/>
      <c r="F15" s="501"/>
      <c r="G15" s="501"/>
      <c r="H15" s="501"/>
    </row>
  </sheetData>
  <mergeCells count="2">
    <mergeCell ref="C12:D12"/>
    <mergeCell ref="A15:H15"/>
  </mergeCells>
  <phoneticPr fontId="2"/>
  <dataValidations count="1">
    <dataValidation type="list" allowBlank="1" showInputMessage="1" showErrorMessage="1" sqref="G6:G10" xr:uid="{00000000-0002-0000-0B00-000000000000}">
      <formula1>"島根県内,その他"</formula1>
    </dataValidation>
  </dataValidations>
  <pageMargins left="0.7" right="0.7" top="0.75" bottom="0.75" header="0.3" footer="0.3"/>
  <pageSetup paperSize="9" scale="6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3"/>
  <sheetViews>
    <sheetView zoomScaleNormal="100" zoomScaleSheetLayoutView="100" workbookViewId="0">
      <selection activeCell="G4" sqref="G4"/>
    </sheetView>
  </sheetViews>
  <sheetFormatPr defaultColWidth="8.796875" defaultRowHeight="18"/>
  <cols>
    <col min="1" max="1" width="3.19921875" style="53" customWidth="1"/>
    <col min="2" max="16384" width="8.796875" style="53"/>
  </cols>
  <sheetData>
    <row r="1" spans="1:10" ht="19.8">
      <c r="A1" s="62" t="s">
        <v>402</v>
      </c>
      <c r="I1" s="150" t="str">
        <f>IF(名称="","","名称："&amp;名称)</f>
        <v/>
      </c>
    </row>
    <row r="2" spans="1:10" ht="12" customHeight="1">
      <c r="A2" s="62"/>
      <c r="I2" s="150"/>
    </row>
    <row r="3" spans="1:10" ht="22.2">
      <c r="A3" s="157" t="s">
        <v>310</v>
      </c>
    </row>
    <row r="4" spans="1:10">
      <c r="H4" s="61"/>
      <c r="I4" s="135"/>
    </row>
    <row r="5" spans="1:10" ht="25.05" customHeight="1">
      <c r="A5" s="53" t="s">
        <v>481</v>
      </c>
    </row>
    <row r="6" spans="1:10" ht="25.05" customHeight="1">
      <c r="B6" s="53" t="s">
        <v>484</v>
      </c>
      <c r="C6" s="503"/>
      <c r="D6" s="503"/>
      <c r="E6" s="503"/>
      <c r="F6" s="503"/>
      <c r="I6" s="502"/>
      <c r="J6" s="502"/>
    </row>
    <row r="7" spans="1:10" ht="25.05" customHeight="1">
      <c r="A7" s="161"/>
      <c r="B7" s="161"/>
      <c r="C7" s="160"/>
      <c r="D7" s="160"/>
      <c r="E7" s="160"/>
      <c r="F7" s="160"/>
    </row>
    <row r="8" spans="1:10" ht="25.05" customHeight="1">
      <c r="A8" s="53" t="s">
        <v>317</v>
      </c>
    </row>
    <row r="9" spans="1:10" ht="25.05" customHeight="1">
      <c r="B9" s="53" t="s">
        <v>304</v>
      </c>
      <c r="C9" s="502" t="s">
        <v>319</v>
      </c>
      <c r="D9" s="502"/>
      <c r="E9" s="502"/>
      <c r="F9" s="502"/>
    </row>
    <row r="10" spans="1:10" ht="25.05" customHeight="1">
      <c r="B10" s="53" t="s">
        <v>305</v>
      </c>
      <c r="C10" s="502" t="s">
        <v>319</v>
      </c>
      <c r="D10" s="502"/>
      <c r="E10" s="502"/>
      <c r="F10" s="502"/>
    </row>
    <row r="11" spans="1:10" ht="25.05" customHeight="1">
      <c r="B11" s="53" t="s">
        <v>306</v>
      </c>
      <c r="C11" s="502" t="s">
        <v>319</v>
      </c>
      <c r="D11" s="502"/>
      <c r="E11" s="502"/>
      <c r="F11" s="502"/>
    </row>
    <row r="12" spans="1:10" ht="25.05" customHeight="1">
      <c r="B12" s="53" t="s">
        <v>307</v>
      </c>
      <c r="C12" s="502" t="s">
        <v>319</v>
      </c>
      <c r="D12" s="502"/>
      <c r="E12" s="502"/>
      <c r="F12" s="502"/>
    </row>
    <row r="13" spans="1:10" ht="25.05" customHeight="1">
      <c r="B13" s="53" t="s">
        <v>308</v>
      </c>
      <c r="C13" s="502" t="s">
        <v>319</v>
      </c>
      <c r="D13" s="502"/>
      <c r="E13" s="502"/>
      <c r="F13" s="502"/>
    </row>
  </sheetData>
  <mergeCells count="7">
    <mergeCell ref="C10:F10"/>
    <mergeCell ref="C11:F11"/>
    <mergeCell ref="C12:F12"/>
    <mergeCell ref="C13:F13"/>
    <mergeCell ref="I6:J6"/>
    <mergeCell ref="C6:F6"/>
    <mergeCell ref="C9:F9"/>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sheetPr>
  <dimension ref="A1:AK39"/>
  <sheetViews>
    <sheetView showGridLines="0" view="pageBreakPreview" topLeftCell="A19" zoomScaleNormal="100" zoomScaleSheetLayoutView="100" workbookViewId="0">
      <selection activeCell="AD19" sqref="AD19"/>
    </sheetView>
  </sheetViews>
  <sheetFormatPr defaultColWidth="3.09765625" defaultRowHeight="19.8"/>
  <cols>
    <col min="1" max="1" width="3.09765625" style="62" customWidth="1"/>
    <col min="2" max="2" width="3.296875" style="62" customWidth="1"/>
    <col min="3" max="24" width="3.09765625" style="62"/>
    <col min="25" max="25" width="0.796875" style="62" customWidth="1"/>
    <col min="26" max="16384" width="3.09765625" style="62"/>
  </cols>
  <sheetData>
    <row r="1" spans="1:37" ht="10.050000000000001" customHeight="1"/>
    <row r="2" spans="1:37">
      <c r="A2" s="62" t="s">
        <v>424</v>
      </c>
    </row>
    <row r="3" spans="1:37" ht="10.050000000000001" customHeight="1"/>
    <row r="4" spans="1:37">
      <c r="R4" s="253" t="str">
        <f>IF(申請取下日="","",申請取下日)</f>
        <v/>
      </c>
      <c r="S4" s="253"/>
      <c r="T4" s="253"/>
      <c r="U4" s="253"/>
      <c r="V4" s="253"/>
      <c r="W4" s="253"/>
      <c r="X4" s="253"/>
      <c r="AK4" s="74"/>
    </row>
    <row r="5" spans="1:37" ht="20.100000000000001" customHeight="1">
      <c r="A5" s="62" t="s">
        <v>293</v>
      </c>
      <c r="E5" s="63"/>
    </row>
    <row r="8" spans="1:37" ht="21" customHeight="1">
      <c r="H8" s="254" t="s">
        <v>0</v>
      </c>
      <c r="I8" s="254"/>
      <c r="J8" s="254"/>
      <c r="K8" s="255" t="str">
        <f>IF(住所="","",住所)</f>
        <v/>
      </c>
      <c r="L8" s="255"/>
      <c r="M8" s="255"/>
      <c r="N8" s="255"/>
      <c r="O8" s="255"/>
      <c r="P8" s="255"/>
      <c r="Q8" s="255"/>
      <c r="R8" s="255"/>
      <c r="S8" s="255"/>
      <c r="T8" s="255"/>
      <c r="U8" s="255"/>
      <c r="V8" s="255"/>
      <c r="W8" s="255"/>
      <c r="X8" s="255"/>
    </row>
    <row r="9" spans="1:37" ht="21" customHeight="1">
      <c r="H9" s="254" t="s">
        <v>11</v>
      </c>
      <c r="I9" s="254"/>
      <c r="J9" s="254"/>
      <c r="K9" s="255" t="str">
        <f>IF(名称="","",名称)</f>
        <v/>
      </c>
      <c r="L9" s="255"/>
      <c r="M9" s="255"/>
      <c r="N9" s="255"/>
      <c r="O9" s="255"/>
      <c r="P9" s="255"/>
      <c r="Q9" s="255"/>
      <c r="R9" s="255"/>
      <c r="S9" s="255"/>
      <c r="T9" s="255"/>
      <c r="U9" s="255"/>
      <c r="V9" s="255"/>
      <c r="W9" s="255"/>
      <c r="X9" s="255"/>
    </row>
    <row r="10" spans="1:37" ht="21" customHeight="1">
      <c r="H10" s="254" t="s">
        <v>14</v>
      </c>
      <c r="I10" s="254"/>
      <c r="J10" s="254"/>
      <c r="K10" s="255" t="str">
        <f>IF(代表者氏名="","",代表者役職&amp;"　"&amp;代表者氏名&amp;"")</f>
        <v/>
      </c>
      <c r="L10" s="255"/>
      <c r="M10" s="255"/>
      <c r="N10" s="255"/>
      <c r="O10" s="255"/>
      <c r="P10" s="255"/>
      <c r="Q10" s="255"/>
      <c r="R10" s="255"/>
      <c r="S10" s="255"/>
      <c r="T10" s="255"/>
      <c r="U10" s="255"/>
      <c r="V10" s="255"/>
      <c r="W10" s="255"/>
      <c r="X10" s="255"/>
    </row>
    <row r="11" spans="1:37" ht="10.050000000000001" customHeight="1"/>
    <row r="12" spans="1:37" ht="21" customHeight="1">
      <c r="I12" s="262" t="s">
        <v>6</v>
      </c>
      <c r="J12" s="262"/>
      <c r="K12" s="262"/>
      <c r="L12" s="255" t="str">
        <f>IF(担当者氏名="","",担当者役職&amp;"　"&amp;担当者氏名)</f>
        <v/>
      </c>
      <c r="M12" s="255"/>
      <c r="N12" s="255"/>
      <c r="O12" s="255"/>
      <c r="P12" s="255"/>
      <c r="Q12" s="255"/>
      <c r="R12" s="255"/>
      <c r="S12" s="255"/>
      <c r="T12" s="255"/>
      <c r="U12" s="255"/>
      <c r="V12" s="255"/>
      <c r="W12" s="255"/>
      <c r="X12" s="255"/>
    </row>
    <row r="13" spans="1:37" ht="21" customHeight="1">
      <c r="I13" s="262" t="s">
        <v>5</v>
      </c>
      <c r="J13" s="262"/>
      <c r="K13" s="262"/>
      <c r="L13" s="255" t="str">
        <f>IF(担当者電話番号="","",担当者電話番号)</f>
        <v/>
      </c>
      <c r="M13" s="255"/>
      <c r="N13" s="255"/>
      <c r="O13" s="255"/>
      <c r="P13" s="255"/>
      <c r="Q13" s="255"/>
      <c r="R13" s="255"/>
      <c r="S13" s="255"/>
      <c r="T13" s="255"/>
      <c r="U13" s="255"/>
      <c r="V13" s="255"/>
      <c r="W13" s="255"/>
      <c r="X13" s="255"/>
    </row>
    <row r="14" spans="1:37" ht="21" customHeight="1">
      <c r="I14" s="262" t="s">
        <v>9</v>
      </c>
      <c r="J14" s="262"/>
      <c r="K14" s="262"/>
      <c r="L14" s="255" t="str">
        <f>IF(ISBLANK(メールアドレス),"",メールアドレス)</f>
        <v/>
      </c>
      <c r="M14" s="255"/>
      <c r="N14" s="255"/>
      <c r="O14" s="255"/>
      <c r="P14" s="255"/>
      <c r="Q14" s="255"/>
      <c r="R14" s="255"/>
      <c r="S14" s="255"/>
      <c r="T14" s="255"/>
      <c r="U14" s="255"/>
      <c r="V14" s="255"/>
      <c r="W14" s="255"/>
      <c r="X14" s="255"/>
    </row>
    <row r="17" spans="1:29" ht="39" customHeight="1">
      <c r="A17" s="259" t="s">
        <v>445</v>
      </c>
      <c r="B17" s="260"/>
      <c r="C17" s="260"/>
      <c r="D17" s="260"/>
      <c r="E17" s="260"/>
      <c r="F17" s="260"/>
      <c r="G17" s="260"/>
      <c r="H17" s="260"/>
      <c r="I17" s="260"/>
      <c r="J17" s="260"/>
      <c r="K17" s="260"/>
      <c r="L17" s="260"/>
      <c r="M17" s="260"/>
      <c r="N17" s="260"/>
      <c r="O17" s="260"/>
      <c r="P17" s="260"/>
      <c r="Q17" s="260"/>
      <c r="R17" s="260"/>
      <c r="S17" s="260"/>
      <c r="T17" s="260"/>
      <c r="U17" s="260"/>
      <c r="V17" s="260"/>
      <c r="W17" s="260"/>
      <c r="X17" s="260"/>
    </row>
    <row r="18" spans="1:29" ht="17.25" customHeight="1">
      <c r="A18" s="64"/>
      <c r="B18" s="162"/>
      <c r="C18" s="162"/>
      <c r="D18" s="162"/>
      <c r="E18" s="162"/>
      <c r="F18" s="162"/>
      <c r="G18" s="162"/>
      <c r="H18" s="162"/>
      <c r="I18" s="162"/>
      <c r="J18" s="162"/>
      <c r="K18" s="162"/>
      <c r="L18" s="162"/>
      <c r="M18" s="162"/>
      <c r="N18" s="162"/>
      <c r="O18" s="162"/>
      <c r="P18" s="162"/>
      <c r="Q18" s="162"/>
      <c r="R18" s="162"/>
      <c r="S18" s="162"/>
      <c r="T18" s="162"/>
      <c r="U18" s="162"/>
      <c r="V18" s="162"/>
      <c r="W18" s="162"/>
      <c r="X18" s="162"/>
    </row>
    <row r="19" spans="1:29">
      <c r="B19" s="62" t="str">
        <f>IF(交付決定日等="","",交付決定日等)</f>
        <v/>
      </c>
      <c r="O19" s="62" t="s">
        <v>130</v>
      </c>
      <c r="AC19" s="226"/>
    </row>
    <row r="20" spans="1:29" ht="30" customHeight="1">
      <c r="A20" s="262" t="s">
        <v>435</v>
      </c>
      <c r="B20" s="262"/>
      <c r="C20" s="262"/>
      <c r="D20" s="262"/>
      <c r="E20" s="262"/>
      <c r="F20" s="262"/>
      <c r="G20" s="262"/>
      <c r="H20" s="262"/>
      <c r="I20" s="262"/>
      <c r="J20" s="262"/>
      <c r="K20" s="262"/>
      <c r="L20" s="262"/>
      <c r="M20" s="262"/>
      <c r="N20" s="262"/>
      <c r="O20" s="262"/>
      <c r="P20" s="262"/>
      <c r="Q20" s="262"/>
      <c r="R20" s="262"/>
      <c r="S20" s="262"/>
      <c r="T20" s="262"/>
      <c r="U20" s="262"/>
      <c r="V20" s="262"/>
      <c r="W20" s="262"/>
      <c r="X20" s="262"/>
    </row>
    <row r="22" spans="1:29">
      <c r="A22" s="263" t="s">
        <v>13</v>
      </c>
      <c r="B22" s="263"/>
      <c r="C22" s="263"/>
      <c r="D22" s="263"/>
      <c r="E22" s="263"/>
      <c r="F22" s="263"/>
      <c r="G22" s="263"/>
      <c r="H22" s="263"/>
      <c r="I22" s="263"/>
      <c r="J22" s="263"/>
      <c r="K22" s="263"/>
      <c r="L22" s="263"/>
      <c r="M22" s="263"/>
      <c r="N22" s="263"/>
      <c r="O22" s="263"/>
      <c r="P22" s="263"/>
      <c r="Q22" s="263"/>
      <c r="R22" s="263"/>
      <c r="S22" s="263"/>
      <c r="T22" s="263"/>
      <c r="U22" s="263"/>
      <c r="V22" s="263"/>
      <c r="W22" s="263"/>
      <c r="X22" s="263"/>
      <c r="Y22" s="263"/>
    </row>
    <row r="23" spans="1:29" ht="10.050000000000001" customHeight="1">
      <c r="A23" s="65"/>
      <c r="B23" s="65"/>
      <c r="C23" s="65"/>
      <c r="D23" s="65"/>
      <c r="E23" s="65"/>
      <c r="F23" s="65"/>
      <c r="G23" s="65"/>
      <c r="H23" s="65"/>
      <c r="I23" s="65"/>
      <c r="J23" s="65"/>
      <c r="K23" s="65"/>
      <c r="L23" s="65"/>
      <c r="M23" s="65"/>
      <c r="N23" s="65"/>
      <c r="O23" s="65"/>
      <c r="P23" s="65"/>
      <c r="Q23" s="65"/>
      <c r="R23" s="65"/>
      <c r="S23" s="65"/>
      <c r="T23" s="65"/>
      <c r="U23" s="65"/>
      <c r="V23" s="65"/>
      <c r="W23" s="65"/>
      <c r="X23" s="65"/>
      <c r="Y23" s="65"/>
    </row>
    <row r="24" spans="1:29">
      <c r="A24" s="163" t="s">
        <v>117</v>
      </c>
    </row>
    <row r="26" spans="1:29">
      <c r="B26" s="405"/>
      <c r="C26" s="405"/>
      <c r="D26" s="405"/>
      <c r="E26" s="405"/>
      <c r="F26" s="405"/>
      <c r="G26" s="405"/>
      <c r="H26" s="405"/>
      <c r="I26" s="405"/>
      <c r="J26" s="405"/>
      <c r="K26" s="405"/>
      <c r="L26" s="405"/>
      <c r="M26" s="405"/>
      <c r="N26" s="405"/>
      <c r="O26" s="405"/>
      <c r="P26" s="405"/>
      <c r="Q26" s="405"/>
      <c r="R26" s="405"/>
      <c r="S26" s="405"/>
      <c r="T26" s="405"/>
      <c r="U26" s="405"/>
      <c r="V26" s="405"/>
      <c r="W26" s="405"/>
      <c r="X26" s="405"/>
    </row>
    <row r="27" spans="1:29">
      <c r="B27" s="405"/>
      <c r="C27" s="405"/>
      <c r="D27" s="405"/>
      <c r="E27" s="405"/>
      <c r="F27" s="405"/>
      <c r="G27" s="405"/>
      <c r="H27" s="405"/>
      <c r="I27" s="405"/>
      <c r="J27" s="405"/>
      <c r="K27" s="405"/>
      <c r="L27" s="405"/>
      <c r="M27" s="405"/>
      <c r="N27" s="405"/>
      <c r="O27" s="405"/>
      <c r="P27" s="405"/>
      <c r="Q27" s="405"/>
      <c r="R27" s="405"/>
      <c r="S27" s="405"/>
      <c r="T27" s="405"/>
      <c r="U27" s="405"/>
      <c r="V27" s="405"/>
      <c r="W27" s="405"/>
      <c r="X27" s="405"/>
    </row>
    <row r="28" spans="1:29">
      <c r="B28" s="405"/>
      <c r="C28" s="405"/>
      <c r="D28" s="405"/>
      <c r="E28" s="405"/>
      <c r="F28" s="405"/>
      <c r="G28" s="405"/>
      <c r="H28" s="405"/>
      <c r="I28" s="405"/>
      <c r="J28" s="405"/>
      <c r="K28" s="405"/>
      <c r="L28" s="405"/>
      <c r="M28" s="405"/>
      <c r="N28" s="405"/>
      <c r="O28" s="405"/>
      <c r="P28" s="405"/>
      <c r="Q28" s="405"/>
      <c r="R28" s="405"/>
      <c r="S28" s="405"/>
      <c r="T28" s="405"/>
      <c r="U28" s="405"/>
      <c r="V28" s="405"/>
      <c r="W28" s="405"/>
      <c r="X28" s="405"/>
    </row>
    <row r="29" spans="1:29">
      <c r="B29" s="405"/>
      <c r="C29" s="405"/>
      <c r="D29" s="405"/>
      <c r="E29" s="405"/>
      <c r="F29" s="405"/>
      <c r="G29" s="405"/>
      <c r="H29" s="405"/>
      <c r="I29" s="405"/>
      <c r="J29" s="405"/>
      <c r="K29" s="405"/>
      <c r="L29" s="405"/>
      <c r="M29" s="405"/>
      <c r="N29" s="405"/>
      <c r="O29" s="405"/>
      <c r="P29" s="405"/>
      <c r="Q29" s="405"/>
      <c r="R29" s="405"/>
      <c r="S29" s="405"/>
      <c r="T29" s="405"/>
      <c r="U29" s="405"/>
      <c r="V29" s="405"/>
      <c r="W29" s="405"/>
      <c r="X29" s="405"/>
    </row>
    <row r="30" spans="1:29">
      <c r="B30" s="405"/>
      <c r="C30" s="405"/>
      <c r="D30" s="405"/>
      <c r="E30" s="405"/>
      <c r="F30" s="405"/>
      <c r="G30" s="405"/>
      <c r="H30" s="405"/>
      <c r="I30" s="405"/>
      <c r="J30" s="405"/>
      <c r="K30" s="405"/>
      <c r="L30" s="405"/>
      <c r="M30" s="405"/>
      <c r="N30" s="405"/>
      <c r="O30" s="405"/>
      <c r="P30" s="405"/>
      <c r="Q30" s="405"/>
      <c r="R30" s="405"/>
      <c r="S30" s="405"/>
      <c r="T30" s="405"/>
      <c r="U30" s="405"/>
      <c r="V30" s="405"/>
      <c r="W30" s="405"/>
      <c r="X30" s="405"/>
    </row>
    <row r="31" spans="1:29">
      <c r="B31" s="405"/>
      <c r="C31" s="405"/>
      <c r="D31" s="405"/>
      <c r="E31" s="405"/>
      <c r="F31" s="405"/>
      <c r="G31" s="405"/>
      <c r="H31" s="405"/>
      <c r="I31" s="405"/>
      <c r="J31" s="405"/>
      <c r="K31" s="405"/>
      <c r="L31" s="405"/>
      <c r="M31" s="405"/>
      <c r="N31" s="405"/>
      <c r="O31" s="405"/>
      <c r="P31" s="405"/>
      <c r="Q31" s="405"/>
      <c r="R31" s="405"/>
      <c r="S31" s="405"/>
      <c r="T31" s="405"/>
      <c r="U31" s="405"/>
      <c r="V31" s="405"/>
      <c r="W31" s="405"/>
      <c r="X31" s="405"/>
    </row>
    <row r="32" spans="1:29">
      <c r="B32" s="405"/>
      <c r="C32" s="405"/>
      <c r="D32" s="405"/>
      <c r="E32" s="405"/>
      <c r="F32" s="405"/>
      <c r="G32" s="405"/>
      <c r="H32" s="405"/>
      <c r="I32" s="405"/>
      <c r="J32" s="405"/>
      <c r="K32" s="405"/>
      <c r="L32" s="405"/>
      <c r="M32" s="405"/>
      <c r="N32" s="405"/>
      <c r="O32" s="405"/>
      <c r="P32" s="405"/>
      <c r="Q32" s="405"/>
      <c r="R32" s="405"/>
      <c r="S32" s="405"/>
      <c r="T32" s="405"/>
      <c r="U32" s="405"/>
      <c r="V32" s="405"/>
      <c r="W32" s="405"/>
      <c r="X32" s="405"/>
    </row>
    <row r="33" spans="2:24">
      <c r="B33" s="405"/>
      <c r="C33" s="405"/>
      <c r="D33" s="405"/>
      <c r="E33" s="405"/>
      <c r="F33" s="405"/>
      <c r="G33" s="405"/>
      <c r="H33" s="405"/>
      <c r="I33" s="405"/>
      <c r="J33" s="405"/>
      <c r="K33" s="405"/>
      <c r="L33" s="405"/>
      <c r="M33" s="405"/>
      <c r="N33" s="405"/>
      <c r="O33" s="405"/>
      <c r="P33" s="405"/>
      <c r="Q33" s="405"/>
      <c r="R33" s="405"/>
      <c r="S33" s="405"/>
      <c r="T33" s="405"/>
      <c r="U33" s="405"/>
      <c r="V33" s="405"/>
      <c r="W33" s="405"/>
      <c r="X33" s="405"/>
    </row>
    <row r="34" spans="2:24">
      <c r="B34" s="405"/>
      <c r="C34" s="405"/>
      <c r="D34" s="405"/>
      <c r="E34" s="405"/>
      <c r="F34" s="405"/>
      <c r="G34" s="405"/>
      <c r="H34" s="405"/>
      <c r="I34" s="405"/>
      <c r="J34" s="405"/>
      <c r="K34" s="405"/>
      <c r="L34" s="405"/>
      <c r="M34" s="405"/>
      <c r="N34" s="405"/>
      <c r="O34" s="405"/>
      <c r="P34" s="405"/>
      <c r="Q34" s="405"/>
      <c r="R34" s="405"/>
      <c r="S34" s="405"/>
      <c r="T34" s="405"/>
      <c r="U34" s="405"/>
      <c r="V34" s="405"/>
      <c r="W34" s="405"/>
      <c r="X34" s="405"/>
    </row>
    <row r="35" spans="2:24">
      <c r="B35" s="405"/>
      <c r="C35" s="405"/>
      <c r="D35" s="405"/>
      <c r="E35" s="405"/>
      <c r="F35" s="405"/>
      <c r="G35" s="405"/>
      <c r="H35" s="405"/>
      <c r="I35" s="405"/>
      <c r="J35" s="405"/>
      <c r="K35" s="405"/>
      <c r="L35" s="405"/>
      <c r="M35" s="405"/>
      <c r="N35" s="405"/>
      <c r="O35" s="405"/>
      <c r="P35" s="405"/>
      <c r="Q35" s="405"/>
      <c r="R35" s="405"/>
      <c r="S35" s="405"/>
      <c r="T35" s="405"/>
      <c r="U35" s="405"/>
      <c r="V35" s="405"/>
      <c r="W35" s="405"/>
      <c r="X35" s="405"/>
    </row>
    <row r="36" spans="2:24">
      <c r="B36" s="405"/>
      <c r="C36" s="405"/>
      <c r="D36" s="405"/>
      <c r="E36" s="405"/>
      <c r="F36" s="405"/>
      <c r="G36" s="405"/>
      <c r="H36" s="405"/>
      <c r="I36" s="405"/>
      <c r="J36" s="405"/>
      <c r="K36" s="405"/>
      <c r="L36" s="405"/>
      <c r="M36" s="405"/>
      <c r="N36" s="405"/>
      <c r="O36" s="405"/>
      <c r="P36" s="405"/>
      <c r="Q36" s="405"/>
      <c r="R36" s="405"/>
      <c r="S36" s="405"/>
      <c r="T36" s="405"/>
      <c r="U36" s="405"/>
      <c r="V36" s="405"/>
      <c r="W36" s="405"/>
      <c r="X36" s="405"/>
    </row>
    <row r="37" spans="2:24">
      <c r="B37" s="405"/>
      <c r="C37" s="405"/>
      <c r="D37" s="405"/>
      <c r="E37" s="405"/>
      <c r="F37" s="405"/>
      <c r="G37" s="405"/>
      <c r="H37" s="405"/>
      <c r="I37" s="405"/>
      <c r="J37" s="405"/>
      <c r="K37" s="405"/>
      <c r="L37" s="405"/>
      <c r="M37" s="405"/>
      <c r="N37" s="405"/>
      <c r="O37" s="405"/>
      <c r="P37" s="405"/>
      <c r="Q37" s="405"/>
      <c r="R37" s="405"/>
      <c r="S37" s="405"/>
      <c r="T37" s="405"/>
      <c r="U37" s="405"/>
      <c r="V37" s="405"/>
      <c r="W37" s="405"/>
      <c r="X37" s="405"/>
    </row>
    <row r="38" spans="2:24">
      <c r="B38" s="405"/>
      <c r="C38" s="405"/>
      <c r="D38" s="405"/>
      <c r="E38" s="405"/>
      <c r="F38" s="405"/>
      <c r="G38" s="405"/>
      <c r="H38" s="405"/>
      <c r="I38" s="405"/>
      <c r="J38" s="405"/>
      <c r="K38" s="405"/>
      <c r="L38" s="405"/>
      <c r="M38" s="405"/>
      <c r="N38" s="405"/>
      <c r="O38" s="405"/>
      <c r="P38" s="405"/>
      <c r="Q38" s="405"/>
      <c r="R38" s="405"/>
      <c r="S38" s="405"/>
      <c r="T38" s="405"/>
      <c r="U38" s="405"/>
      <c r="V38" s="405"/>
      <c r="W38" s="405"/>
      <c r="X38" s="405"/>
    </row>
    <row r="39" spans="2:24">
      <c r="B39" s="405"/>
      <c r="C39" s="405"/>
      <c r="D39" s="405"/>
      <c r="E39" s="405"/>
      <c r="F39" s="405"/>
      <c r="G39" s="405"/>
      <c r="H39" s="405"/>
      <c r="I39" s="405"/>
      <c r="J39" s="405"/>
      <c r="K39" s="405"/>
      <c r="L39" s="405"/>
      <c r="M39" s="405"/>
      <c r="N39" s="405"/>
      <c r="O39" s="405"/>
      <c r="P39" s="405"/>
      <c r="Q39" s="405"/>
      <c r="R39" s="405"/>
      <c r="S39" s="405"/>
      <c r="T39" s="405"/>
      <c r="U39" s="405"/>
      <c r="V39" s="405"/>
      <c r="W39" s="405"/>
      <c r="X39" s="405"/>
    </row>
  </sheetData>
  <mergeCells count="17">
    <mergeCell ref="H10:J10"/>
    <mergeCell ref="K10:X10"/>
    <mergeCell ref="I12:K12"/>
    <mergeCell ref="L12:X12"/>
    <mergeCell ref="B26:X39"/>
    <mergeCell ref="I13:K13"/>
    <mergeCell ref="L13:X13"/>
    <mergeCell ref="I14:K14"/>
    <mergeCell ref="L14:X14"/>
    <mergeCell ref="A22:Y22"/>
    <mergeCell ref="A17:X17"/>
    <mergeCell ref="A20:X20"/>
    <mergeCell ref="H9:J9"/>
    <mergeCell ref="K9:X9"/>
    <mergeCell ref="R4:X4"/>
    <mergeCell ref="H8:J8"/>
    <mergeCell ref="K8:X8"/>
  </mergeCells>
  <phoneticPr fontId="2"/>
  <printOptions horizontalCentered="1"/>
  <pageMargins left="0.70866141732283472" right="0.70866141732283472" top="0.74803149606299213" bottom="0.3937007874015748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1"/>
  </sheetPr>
  <dimension ref="A1:AP42"/>
  <sheetViews>
    <sheetView showGridLines="0" topLeftCell="A21" zoomScaleNormal="100" zoomScaleSheetLayoutView="85" workbookViewId="0">
      <selection activeCell="AW24" sqref="AW24"/>
    </sheetView>
  </sheetViews>
  <sheetFormatPr defaultColWidth="3.09765625" defaultRowHeight="19.8"/>
  <cols>
    <col min="1" max="1" width="3.09765625" style="62" customWidth="1"/>
    <col min="2" max="24" width="3.09765625" style="62"/>
    <col min="25" max="25" width="0.796875" style="62" customWidth="1"/>
    <col min="26" max="16384" width="3.09765625" style="62"/>
  </cols>
  <sheetData>
    <row r="1" spans="1:37">
      <c r="A1" s="62" t="s">
        <v>423</v>
      </c>
    </row>
    <row r="2" spans="1:37" ht="10.050000000000001" customHeight="1"/>
    <row r="3" spans="1:37">
      <c r="R3" s="253" t="str">
        <f>IF(変更申請日="","",変更申請日)</f>
        <v/>
      </c>
      <c r="S3" s="253"/>
      <c r="T3" s="253"/>
      <c r="U3" s="253"/>
      <c r="V3" s="253"/>
      <c r="W3" s="253"/>
      <c r="X3" s="253"/>
      <c r="AK3" s="74"/>
    </row>
    <row r="4" spans="1:37" ht="20.100000000000001" customHeight="1">
      <c r="A4" s="62" t="s">
        <v>293</v>
      </c>
      <c r="E4" s="63"/>
    </row>
    <row r="7" spans="1:37" ht="21" customHeight="1">
      <c r="H7" s="254" t="s">
        <v>0</v>
      </c>
      <c r="I7" s="254"/>
      <c r="J7" s="254"/>
      <c r="K7" s="255" t="str">
        <f>IF(住所="","",住所)</f>
        <v/>
      </c>
      <c r="L7" s="255"/>
      <c r="M7" s="255"/>
      <c r="N7" s="255"/>
      <c r="O7" s="255"/>
      <c r="P7" s="255"/>
      <c r="Q7" s="255"/>
      <c r="R7" s="255"/>
      <c r="S7" s="255"/>
      <c r="T7" s="255"/>
      <c r="U7" s="255"/>
      <c r="V7" s="255"/>
      <c r="W7" s="255"/>
      <c r="X7" s="255"/>
    </row>
    <row r="8" spans="1:37" ht="21" customHeight="1">
      <c r="H8" s="254" t="s">
        <v>11</v>
      </c>
      <c r="I8" s="254"/>
      <c r="J8" s="254"/>
      <c r="K8" s="255" t="str">
        <f>IF(名称="","",名称)</f>
        <v/>
      </c>
      <c r="L8" s="255"/>
      <c r="M8" s="255"/>
      <c r="N8" s="255"/>
      <c r="O8" s="255"/>
      <c r="P8" s="255"/>
      <c r="Q8" s="255"/>
      <c r="R8" s="255"/>
      <c r="S8" s="255"/>
      <c r="T8" s="255"/>
      <c r="U8" s="255"/>
      <c r="V8" s="255"/>
      <c r="W8" s="255"/>
      <c r="X8" s="255"/>
    </row>
    <row r="9" spans="1:37" ht="21" customHeight="1">
      <c r="H9" s="254" t="s">
        <v>14</v>
      </c>
      <c r="I9" s="254"/>
      <c r="J9" s="254"/>
      <c r="K9" s="255" t="str">
        <f>IF(代表者氏名="","",代表者役職&amp;"　"&amp;代表者氏名&amp;"")</f>
        <v/>
      </c>
      <c r="L9" s="255"/>
      <c r="M9" s="255"/>
      <c r="N9" s="255"/>
      <c r="O9" s="255"/>
      <c r="P9" s="255"/>
      <c r="Q9" s="255"/>
      <c r="R9" s="255"/>
      <c r="S9" s="255"/>
      <c r="T9" s="255"/>
      <c r="U9" s="255"/>
      <c r="V9" s="255"/>
      <c r="W9" s="255"/>
      <c r="X9" s="255"/>
    </row>
    <row r="10" spans="1:37" ht="10.050000000000001" customHeight="1"/>
    <row r="11" spans="1:37" ht="21" customHeight="1">
      <c r="I11" s="262" t="s">
        <v>6</v>
      </c>
      <c r="J11" s="262"/>
      <c r="K11" s="262"/>
      <c r="L11" s="255" t="str">
        <f>IF(担当者氏名="","",担当者役職&amp;"　"&amp;担当者氏名)</f>
        <v/>
      </c>
      <c r="M11" s="255"/>
      <c r="N11" s="255"/>
      <c r="O11" s="255"/>
      <c r="P11" s="255"/>
      <c r="Q11" s="255"/>
      <c r="R11" s="255"/>
      <c r="S11" s="255"/>
      <c r="T11" s="255"/>
      <c r="U11" s="255"/>
      <c r="V11" s="255"/>
      <c r="W11" s="255"/>
      <c r="X11" s="255"/>
    </row>
    <row r="12" spans="1:37" ht="21" customHeight="1">
      <c r="I12" s="262" t="s">
        <v>5</v>
      </c>
      <c r="J12" s="262"/>
      <c r="K12" s="262"/>
      <c r="L12" s="255" t="str">
        <f>IF(担当者電話番号="","",担当者電話番号)</f>
        <v/>
      </c>
      <c r="M12" s="255"/>
      <c r="N12" s="255"/>
      <c r="O12" s="255"/>
      <c r="P12" s="255"/>
      <c r="Q12" s="255"/>
      <c r="R12" s="255"/>
      <c r="S12" s="255"/>
      <c r="T12" s="255"/>
      <c r="U12" s="255"/>
      <c r="V12" s="255"/>
      <c r="W12" s="255"/>
      <c r="X12" s="255"/>
    </row>
    <row r="13" spans="1:37" ht="21" customHeight="1">
      <c r="I13" s="262" t="s">
        <v>9</v>
      </c>
      <c r="J13" s="262"/>
      <c r="K13" s="262"/>
      <c r="L13" s="255" t="str">
        <f>IF(ISBLANK(メールアドレス),"",メールアドレス)</f>
        <v/>
      </c>
      <c r="M13" s="255"/>
      <c r="N13" s="255"/>
      <c r="O13" s="255"/>
      <c r="P13" s="255"/>
      <c r="Q13" s="255"/>
      <c r="R13" s="255"/>
      <c r="S13" s="255"/>
      <c r="T13" s="255"/>
      <c r="U13" s="255"/>
      <c r="V13" s="255"/>
      <c r="W13" s="255"/>
      <c r="X13" s="255"/>
    </row>
    <row r="16" spans="1:37" ht="39" customHeight="1">
      <c r="A16" s="259" t="s">
        <v>444</v>
      </c>
      <c r="B16" s="260"/>
      <c r="C16" s="260"/>
      <c r="D16" s="260"/>
      <c r="E16" s="260"/>
      <c r="F16" s="260"/>
      <c r="G16" s="260"/>
      <c r="H16" s="260"/>
      <c r="I16" s="260"/>
      <c r="J16" s="260"/>
      <c r="K16" s="260"/>
      <c r="L16" s="260"/>
      <c r="M16" s="260"/>
      <c r="N16" s="260"/>
      <c r="O16" s="260"/>
      <c r="P16" s="260"/>
      <c r="Q16" s="260"/>
      <c r="R16" s="260"/>
      <c r="S16" s="260"/>
      <c r="T16" s="260"/>
      <c r="U16" s="260"/>
      <c r="V16" s="260"/>
      <c r="W16" s="260"/>
      <c r="X16" s="260"/>
    </row>
    <row r="17" spans="1:42" ht="17.25" customHeight="1">
      <c r="A17" s="64"/>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AB17" s="226"/>
      <c r="AC17" s="226"/>
      <c r="AD17" s="226"/>
      <c r="AE17" s="226"/>
      <c r="AF17" s="226"/>
      <c r="AG17" s="226"/>
      <c r="AH17" s="226"/>
      <c r="AI17" s="226"/>
      <c r="AJ17" s="226"/>
      <c r="AK17" s="226"/>
      <c r="AL17" s="226"/>
      <c r="AM17" s="226"/>
      <c r="AN17" s="226"/>
      <c r="AO17" s="226"/>
      <c r="AP17" s="226"/>
    </row>
    <row r="18" spans="1:42" ht="17.25" customHeight="1">
      <c r="B18" s="62" t="str">
        <f>IF(交付決定日等="","",交付決定日等)</f>
        <v/>
      </c>
      <c r="O18" s="62" t="s">
        <v>130</v>
      </c>
      <c r="AB18" s="226"/>
      <c r="AC18" s="226"/>
      <c r="AD18" s="226"/>
      <c r="AE18" s="226"/>
      <c r="AF18" s="226"/>
      <c r="AG18" s="226"/>
      <c r="AH18" s="226"/>
      <c r="AI18" s="226"/>
      <c r="AJ18" s="226"/>
      <c r="AK18" s="226"/>
      <c r="AL18" s="226"/>
      <c r="AM18" s="226"/>
      <c r="AN18" s="226"/>
      <c r="AO18" s="226"/>
      <c r="AP18" s="226"/>
    </row>
    <row r="19" spans="1:42" ht="36" customHeight="1">
      <c r="A19" s="262" t="s">
        <v>436</v>
      </c>
      <c r="B19" s="262"/>
      <c r="C19" s="262"/>
      <c r="D19" s="262"/>
      <c r="E19" s="262"/>
      <c r="F19" s="262"/>
      <c r="G19" s="262"/>
      <c r="H19" s="262"/>
      <c r="I19" s="262"/>
      <c r="J19" s="262"/>
      <c r="K19" s="262"/>
      <c r="L19" s="262"/>
      <c r="M19" s="262"/>
      <c r="N19" s="262"/>
      <c r="O19" s="262"/>
      <c r="P19" s="262"/>
      <c r="Q19" s="262"/>
      <c r="R19" s="262"/>
      <c r="S19" s="262"/>
      <c r="T19" s="262"/>
      <c r="U19" s="262"/>
      <c r="V19" s="262"/>
      <c r="W19" s="262"/>
      <c r="X19" s="262"/>
    </row>
    <row r="21" spans="1:42">
      <c r="A21" s="263" t="s">
        <v>13</v>
      </c>
      <c r="B21" s="263"/>
      <c r="C21" s="263"/>
      <c r="D21" s="263"/>
      <c r="E21" s="263"/>
      <c r="F21" s="263"/>
      <c r="G21" s="263"/>
      <c r="H21" s="263"/>
      <c r="I21" s="263"/>
      <c r="J21" s="263"/>
      <c r="K21" s="263"/>
      <c r="L21" s="263"/>
      <c r="M21" s="263"/>
      <c r="N21" s="263"/>
      <c r="O21" s="263"/>
      <c r="P21" s="263"/>
      <c r="Q21" s="263"/>
      <c r="R21" s="263"/>
      <c r="S21" s="263"/>
      <c r="T21" s="263"/>
      <c r="U21" s="263"/>
      <c r="V21" s="263"/>
      <c r="W21" s="263"/>
      <c r="X21" s="263"/>
      <c r="Y21" s="263"/>
    </row>
    <row r="22" spans="1:42" ht="10.050000000000001" customHeight="1">
      <c r="A22" s="65"/>
      <c r="B22" s="65"/>
      <c r="C22" s="65"/>
      <c r="D22" s="65"/>
      <c r="E22" s="65"/>
      <c r="F22" s="65"/>
      <c r="G22" s="65"/>
      <c r="H22" s="65"/>
      <c r="I22" s="65"/>
      <c r="J22" s="65"/>
      <c r="K22" s="65"/>
      <c r="L22" s="65"/>
      <c r="M22" s="65"/>
      <c r="N22" s="65"/>
      <c r="O22" s="65"/>
      <c r="P22" s="65"/>
      <c r="Q22" s="65"/>
      <c r="R22" s="65"/>
      <c r="S22" s="65"/>
      <c r="T22" s="65"/>
      <c r="U22" s="65"/>
      <c r="V22" s="65"/>
      <c r="W22" s="65"/>
      <c r="X22" s="65"/>
      <c r="Y22" s="65"/>
    </row>
    <row r="23" spans="1:42">
      <c r="A23" s="163" t="s">
        <v>118</v>
      </c>
    </row>
    <row r="24" spans="1:42">
      <c r="A24" s="163"/>
      <c r="B24" s="504"/>
      <c r="C24" s="504"/>
      <c r="D24" s="504"/>
      <c r="E24" s="504"/>
      <c r="F24" s="504"/>
      <c r="G24" s="504"/>
      <c r="H24" s="504"/>
      <c r="I24" s="504"/>
      <c r="J24" s="504"/>
      <c r="K24" s="504"/>
      <c r="L24" s="504"/>
      <c r="M24" s="504"/>
      <c r="N24" s="504"/>
      <c r="O24" s="504"/>
      <c r="P24" s="504"/>
      <c r="Q24" s="504"/>
      <c r="R24" s="504"/>
      <c r="S24" s="504"/>
      <c r="T24" s="504"/>
      <c r="U24" s="504"/>
      <c r="V24" s="504"/>
      <c r="W24" s="504"/>
      <c r="X24" s="504"/>
    </row>
    <row r="25" spans="1:42">
      <c r="A25" s="163"/>
      <c r="B25" s="504"/>
      <c r="C25" s="504"/>
      <c r="D25" s="504"/>
      <c r="E25" s="504"/>
      <c r="F25" s="504"/>
      <c r="G25" s="504"/>
      <c r="H25" s="504"/>
      <c r="I25" s="504"/>
      <c r="J25" s="504"/>
      <c r="K25" s="504"/>
      <c r="L25" s="504"/>
      <c r="M25" s="504"/>
      <c r="N25" s="504"/>
      <c r="O25" s="504"/>
      <c r="P25" s="504"/>
      <c r="Q25" s="504"/>
      <c r="R25" s="504"/>
      <c r="S25" s="504"/>
      <c r="T25" s="504"/>
      <c r="U25" s="504"/>
      <c r="V25" s="504"/>
      <c r="W25" s="504"/>
      <c r="X25" s="504"/>
    </row>
    <row r="26" spans="1:42">
      <c r="A26" s="163"/>
      <c r="B26" s="504"/>
      <c r="C26" s="504"/>
      <c r="D26" s="504"/>
      <c r="E26" s="504"/>
      <c r="F26" s="504"/>
      <c r="G26" s="504"/>
      <c r="H26" s="504"/>
      <c r="I26" s="504"/>
      <c r="J26" s="504"/>
      <c r="K26" s="504"/>
      <c r="L26" s="504"/>
      <c r="M26" s="504"/>
      <c r="N26" s="504"/>
      <c r="O26" s="504"/>
      <c r="P26" s="504"/>
      <c r="Q26" s="504"/>
      <c r="R26" s="504"/>
      <c r="S26" s="504"/>
      <c r="T26" s="504"/>
      <c r="U26" s="504"/>
      <c r="V26" s="504"/>
      <c r="W26" s="504"/>
      <c r="X26" s="504"/>
    </row>
    <row r="27" spans="1:42">
      <c r="A27" s="163"/>
      <c r="B27" s="504"/>
      <c r="C27" s="504"/>
      <c r="D27" s="504"/>
      <c r="E27" s="504"/>
      <c r="F27" s="504"/>
      <c r="G27" s="504"/>
      <c r="H27" s="504"/>
      <c r="I27" s="504"/>
      <c r="J27" s="504"/>
      <c r="K27" s="504"/>
      <c r="L27" s="504"/>
      <c r="M27" s="504"/>
      <c r="N27" s="504"/>
      <c r="O27" s="504"/>
      <c r="P27" s="504"/>
      <c r="Q27" s="504"/>
      <c r="R27" s="504"/>
      <c r="S27" s="504"/>
      <c r="T27" s="504"/>
      <c r="U27" s="504"/>
      <c r="V27" s="504"/>
      <c r="W27" s="504"/>
      <c r="X27" s="504"/>
    </row>
    <row r="28" spans="1:42">
      <c r="A28" s="62" t="s">
        <v>119</v>
      </c>
    </row>
    <row r="29" spans="1:42">
      <c r="B29" s="405"/>
      <c r="C29" s="405"/>
      <c r="D29" s="405"/>
      <c r="E29" s="405"/>
      <c r="F29" s="405"/>
      <c r="G29" s="405"/>
      <c r="H29" s="405"/>
      <c r="I29" s="405"/>
      <c r="J29" s="405"/>
      <c r="K29" s="405"/>
      <c r="L29" s="405"/>
      <c r="M29" s="405"/>
      <c r="N29" s="405"/>
      <c r="O29" s="405"/>
      <c r="P29" s="405"/>
      <c r="Q29" s="405"/>
      <c r="R29" s="405"/>
      <c r="S29" s="405"/>
      <c r="T29" s="405"/>
      <c r="U29" s="405"/>
      <c r="V29" s="405"/>
      <c r="W29" s="405"/>
      <c r="X29" s="405"/>
    </row>
    <row r="30" spans="1:42">
      <c r="B30" s="405"/>
      <c r="C30" s="405"/>
      <c r="D30" s="405"/>
      <c r="E30" s="405"/>
      <c r="F30" s="405"/>
      <c r="G30" s="405"/>
      <c r="H30" s="405"/>
      <c r="I30" s="405"/>
      <c r="J30" s="405"/>
      <c r="K30" s="405"/>
      <c r="L30" s="405"/>
      <c r="M30" s="405"/>
      <c r="N30" s="405"/>
      <c r="O30" s="405"/>
      <c r="P30" s="405"/>
      <c r="Q30" s="405"/>
      <c r="R30" s="405"/>
      <c r="S30" s="405"/>
      <c r="T30" s="405"/>
      <c r="U30" s="405"/>
      <c r="V30" s="405"/>
      <c r="W30" s="405"/>
      <c r="X30" s="405"/>
    </row>
    <row r="31" spans="1:42">
      <c r="B31" s="405"/>
      <c r="C31" s="405"/>
      <c r="D31" s="405"/>
      <c r="E31" s="405"/>
      <c r="F31" s="405"/>
      <c r="G31" s="405"/>
      <c r="H31" s="405"/>
      <c r="I31" s="405"/>
      <c r="J31" s="405"/>
      <c r="K31" s="405"/>
      <c r="L31" s="405"/>
      <c r="M31" s="405"/>
      <c r="N31" s="405"/>
      <c r="O31" s="405"/>
      <c r="P31" s="405"/>
      <c r="Q31" s="405"/>
      <c r="R31" s="405"/>
      <c r="S31" s="405"/>
      <c r="T31" s="405"/>
      <c r="U31" s="405"/>
      <c r="V31" s="405"/>
      <c r="W31" s="405"/>
      <c r="X31" s="405"/>
    </row>
    <row r="32" spans="1:42">
      <c r="B32" s="405"/>
      <c r="C32" s="405"/>
      <c r="D32" s="405"/>
      <c r="E32" s="405"/>
      <c r="F32" s="405"/>
      <c r="G32" s="405"/>
      <c r="H32" s="405"/>
      <c r="I32" s="405"/>
      <c r="J32" s="405"/>
      <c r="K32" s="405"/>
      <c r="L32" s="405"/>
      <c r="M32" s="405"/>
      <c r="N32" s="405"/>
      <c r="O32" s="405"/>
      <c r="P32" s="405"/>
      <c r="Q32" s="405"/>
      <c r="R32" s="405"/>
      <c r="S32" s="405"/>
      <c r="T32" s="405"/>
      <c r="U32" s="405"/>
      <c r="V32" s="405"/>
      <c r="W32" s="405"/>
      <c r="X32" s="405"/>
    </row>
    <row r="33" spans="2:24">
      <c r="B33" s="405"/>
      <c r="C33" s="405"/>
      <c r="D33" s="405"/>
      <c r="E33" s="405"/>
      <c r="F33" s="405"/>
      <c r="G33" s="405"/>
      <c r="H33" s="405"/>
      <c r="I33" s="405"/>
      <c r="J33" s="405"/>
      <c r="K33" s="405"/>
      <c r="L33" s="405"/>
      <c r="M33" s="405"/>
      <c r="N33" s="405"/>
      <c r="O33" s="405"/>
      <c r="P33" s="405"/>
      <c r="Q33" s="405"/>
      <c r="R33" s="405"/>
      <c r="S33" s="405"/>
      <c r="T33" s="405"/>
      <c r="U33" s="405"/>
      <c r="V33" s="405"/>
      <c r="W33" s="405"/>
      <c r="X33" s="405"/>
    </row>
    <row r="34" spans="2:24">
      <c r="B34" s="405"/>
      <c r="C34" s="405"/>
      <c r="D34" s="405"/>
      <c r="E34" s="405"/>
      <c r="F34" s="405"/>
      <c r="G34" s="405"/>
      <c r="H34" s="405"/>
      <c r="I34" s="405"/>
      <c r="J34" s="405"/>
      <c r="K34" s="405"/>
      <c r="L34" s="405"/>
      <c r="M34" s="405"/>
      <c r="N34" s="405"/>
      <c r="O34" s="405"/>
      <c r="P34" s="405"/>
      <c r="Q34" s="405"/>
      <c r="R34" s="405"/>
      <c r="S34" s="405"/>
      <c r="T34" s="405"/>
      <c r="U34" s="405"/>
      <c r="V34" s="405"/>
      <c r="W34" s="405"/>
      <c r="X34" s="405"/>
    </row>
    <row r="35" spans="2:24">
      <c r="B35" s="405"/>
      <c r="C35" s="405"/>
      <c r="D35" s="405"/>
      <c r="E35" s="405"/>
      <c r="F35" s="405"/>
      <c r="G35" s="405"/>
      <c r="H35" s="405"/>
      <c r="I35" s="405"/>
      <c r="J35" s="405"/>
      <c r="K35" s="405"/>
      <c r="L35" s="405"/>
      <c r="M35" s="405"/>
      <c r="N35" s="405"/>
      <c r="O35" s="405"/>
      <c r="P35" s="405"/>
      <c r="Q35" s="405"/>
      <c r="R35" s="405"/>
      <c r="S35" s="405"/>
      <c r="T35" s="405"/>
      <c r="U35" s="405"/>
      <c r="V35" s="405"/>
      <c r="W35" s="405"/>
      <c r="X35" s="405"/>
    </row>
    <row r="36" spans="2:24">
      <c r="B36" s="405"/>
      <c r="C36" s="405"/>
      <c r="D36" s="405"/>
      <c r="E36" s="405"/>
      <c r="F36" s="405"/>
      <c r="G36" s="405"/>
      <c r="H36" s="405"/>
      <c r="I36" s="405"/>
      <c r="J36" s="405"/>
      <c r="K36" s="405"/>
      <c r="L36" s="405"/>
      <c r="M36" s="405"/>
      <c r="N36" s="405"/>
      <c r="O36" s="405"/>
      <c r="P36" s="405"/>
      <c r="Q36" s="405"/>
      <c r="R36" s="405"/>
      <c r="S36" s="405"/>
      <c r="T36" s="405"/>
      <c r="U36" s="405"/>
      <c r="V36" s="405"/>
      <c r="W36" s="405"/>
      <c r="X36" s="405"/>
    </row>
    <row r="37" spans="2:24">
      <c r="B37" s="405"/>
      <c r="C37" s="405"/>
      <c r="D37" s="405"/>
      <c r="E37" s="405"/>
      <c r="F37" s="405"/>
      <c r="G37" s="405"/>
      <c r="H37" s="405"/>
      <c r="I37" s="405"/>
      <c r="J37" s="405"/>
      <c r="K37" s="405"/>
      <c r="L37" s="405"/>
      <c r="M37" s="405"/>
      <c r="N37" s="405"/>
      <c r="O37" s="405"/>
      <c r="P37" s="405"/>
      <c r="Q37" s="405"/>
      <c r="R37" s="405"/>
      <c r="S37" s="405"/>
      <c r="T37" s="405"/>
      <c r="U37" s="405"/>
      <c r="V37" s="405"/>
      <c r="W37" s="405"/>
      <c r="X37" s="405"/>
    </row>
    <row r="38" spans="2:24">
      <c r="B38" s="405"/>
      <c r="C38" s="405"/>
      <c r="D38" s="405"/>
      <c r="E38" s="405"/>
      <c r="F38" s="405"/>
      <c r="G38" s="405"/>
      <c r="H38" s="405"/>
      <c r="I38" s="405"/>
      <c r="J38" s="405"/>
      <c r="K38" s="405"/>
      <c r="L38" s="405"/>
      <c r="M38" s="405"/>
      <c r="N38" s="405"/>
      <c r="O38" s="405"/>
      <c r="P38" s="405"/>
      <c r="Q38" s="405"/>
      <c r="R38" s="405"/>
      <c r="S38" s="405"/>
      <c r="T38" s="405"/>
      <c r="U38" s="405"/>
      <c r="V38" s="405"/>
      <c r="W38" s="405"/>
      <c r="X38" s="405"/>
    </row>
    <row r="39" spans="2:24">
      <c r="B39" s="405"/>
      <c r="C39" s="405"/>
      <c r="D39" s="405"/>
      <c r="E39" s="405"/>
      <c r="F39" s="405"/>
      <c r="G39" s="405"/>
      <c r="H39" s="405"/>
      <c r="I39" s="405"/>
      <c r="J39" s="405"/>
      <c r="K39" s="405"/>
      <c r="L39" s="405"/>
      <c r="M39" s="405"/>
      <c r="N39" s="405"/>
      <c r="O39" s="405"/>
      <c r="P39" s="405"/>
      <c r="Q39" s="405"/>
      <c r="R39" s="405"/>
      <c r="S39" s="405"/>
      <c r="T39" s="405"/>
      <c r="U39" s="405"/>
      <c r="V39" s="405"/>
      <c r="W39" s="405"/>
      <c r="X39" s="405"/>
    </row>
    <row r="40" spans="2:24">
      <c r="B40" s="405"/>
      <c r="C40" s="405"/>
      <c r="D40" s="405"/>
      <c r="E40" s="405"/>
      <c r="F40" s="405"/>
      <c r="G40" s="405"/>
      <c r="H40" s="405"/>
      <c r="I40" s="405"/>
      <c r="J40" s="405"/>
      <c r="K40" s="405"/>
      <c r="L40" s="405"/>
      <c r="M40" s="405"/>
      <c r="N40" s="405"/>
      <c r="O40" s="405"/>
      <c r="P40" s="405"/>
      <c r="Q40" s="405"/>
      <c r="R40" s="405"/>
      <c r="S40" s="405"/>
      <c r="T40" s="405"/>
      <c r="U40" s="405"/>
      <c r="V40" s="405"/>
      <c r="W40" s="405"/>
      <c r="X40" s="405"/>
    </row>
    <row r="41" spans="2:24">
      <c r="B41" s="405"/>
      <c r="C41" s="405"/>
      <c r="D41" s="405"/>
      <c r="E41" s="405"/>
      <c r="F41" s="405"/>
      <c r="G41" s="405"/>
      <c r="H41" s="405"/>
      <c r="I41" s="405"/>
      <c r="J41" s="405"/>
      <c r="K41" s="405"/>
      <c r="L41" s="405"/>
      <c r="M41" s="405"/>
      <c r="N41" s="405"/>
      <c r="O41" s="405"/>
      <c r="P41" s="405"/>
      <c r="Q41" s="405"/>
      <c r="R41" s="405"/>
      <c r="S41" s="405"/>
      <c r="T41" s="405"/>
      <c r="U41" s="405"/>
      <c r="V41" s="405"/>
      <c r="W41" s="405"/>
      <c r="X41" s="405"/>
    </row>
    <row r="42" spans="2:24">
      <c r="B42" s="405"/>
      <c r="C42" s="405"/>
      <c r="D42" s="405"/>
      <c r="E42" s="405"/>
      <c r="F42" s="405"/>
      <c r="G42" s="405"/>
      <c r="H42" s="405"/>
      <c r="I42" s="405"/>
      <c r="J42" s="405"/>
      <c r="K42" s="405"/>
      <c r="L42" s="405"/>
      <c r="M42" s="405"/>
      <c r="N42" s="405"/>
      <c r="O42" s="405"/>
      <c r="P42" s="405"/>
      <c r="Q42" s="405"/>
      <c r="R42" s="405"/>
      <c r="S42" s="405"/>
      <c r="T42" s="405"/>
      <c r="U42" s="405"/>
      <c r="V42" s="405"/>
      <c r="W42" s="405"/>
      <c r="X42" s="405"/>
    </row>
  </sheetData>
  <mergeCells count="18">
    <mergeCell ref="A16:X16"/>
    <mergeCell ref="A21:Y21"/>
    <mergeCell ref="B29:X42"/>
    <mergeCell ref="B24:X27"/>
    <mergeCell ref="A19:X19"/>
    <mergeCell ref="I11:K11"/>
    <mergeCell ref="L11:X11"/>
    <mergeCell ref="I12:K12"/>
    <mergeCell ref="L12:X12"/>
    <mergeCell ref="I13:K13"/>
    <mergeCell ref="L13:X13"/>
    <mergeCell ref="H9:J9"/>
    <mergeCell ref="K9:X9"/>
    <mergeCell ref="R3:X3"/>
    <mergeCell ref="H7:J7"/>
    <mergeCell ref="K7:X7"/>
    <mergeCell ref="H8:J8"/>
    <mergeCell ref="K8:X8"/>
  </mergeCells>
  <phoneticPr fontId="2"/>
  <printOptions horizontalCentered="1"/>
  <pageMargins left="0.70866141732283472" right="0.70866141732283472" top="0.74803149606299213" bottom="0.3937007874015748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AX41"/>
  <sheetViews>
    <sheetView showGridLines="0" topLeftCell="A22" zoomScaleNormal="100" zoomScaleSheetLayoutView="85" workbookViewId="0">
      <selection activeCell="AC16" sqref="AC16"/>
    </sheetView>
  </sheetViews>
  <sheetFormatPr defaultColWidth="3.09765625" defaultRowHeight="19.8"/>
  <cols>
    <col min="1" max="1" width="3.09765625" style="62" customWidth="1"/>
    <col min="2" max="24" width="3.09765625" style="62"/>
    <col min="25" max="25" width="0.796875" style="62" customWidth="1"/>
    <col min="26" max="16384" width="3.09765625" style="62"/>
  </cols>
  <sheetData>
    <row r="1" spans="1:40">
      <c r="A1" s="62" t="s">
        <v>431</v>
      </c>
    </row>
    <row r="2" spans="1:40" ht="10.050000000000001" customHeight="1"/>
    <row r="3" spans="1:40">
      <c r="R3" s="253" t="str">
        <f>IF(遂行状況報告日="","",遂行状況報告日)</f>
        <v/>
      </c>
      <c r="S3" s="253"/>
      <c r="T3" s="253"/>
      <c r="U3" s="253"/>
      <c r="V3" s="253"/>
      <c r="W3" s="253"/>
      <c r="X3" s="253"/>
      <c r="AK3" s="74"/>
    </row>
    <row r="4" spans="1:40" ht="20.100000000000001" customHeight="1">
      <c r="A4" s="62" t="s">
        <v>293</v>
      </c>
      <c r="E4" s="63"/>
    </row>
    <row r="6" spans="1:40" ht="21" customHeight="1">
      <c r="H6" s="254" t="s">
        <v>0</v>
      </c>
      <c r="I6" s="254"/>
      <c r="J6" s="254"/>
      <c r="K6" s="255" t="str">
        <f>IF(住所="","",住所)</f>
        <v/>
      </c>
      <c r="L6" s="255"/>
      <c r="M6" s="255"/>
      <c r="N6" s="255"/>
      <c r="O6" s="255"/>
      <c r="P6" s="255"/>
      <c r="Q6" s="255"/>
      <c r="R6" s="255"/>
      <c r="S6" s="255"/>
      <c r="T6" s="255"/>
      <c r="U6" s="255"/>
      <c r="V6" s="255"/>
      <c r="W6" s="255"/>
      <c r="X6" s="255"/>
    </row>
    <row r="7" spans="1:40" ht="21" customHeight="1">
      <c r="H7" s="254" t="s">
        <v>11</v>
      </c>
      <c r="I7" s="254"/>
      <c r="J7" s="254"/>
      <c r="K7" s="255" t="str">
        <f>IF(名称="","",名称)</f>
        <v/>
      </c>
      <c r="L7" s="255"/>
      <c r="M7" s="255"/>
      <c r="N7" s="255"/>
      <c r="O7" s="255"/>
      <c r="P7" s="255"/>
      <c r="Q7" s="255"/>
      <c r="R7" s="255"/>
      <c r="S7" s="255"/>
      <c r="T7" s="255"/>
      <c r="U7" s="255"/>
      <c r="V7" s="255"/>
      <c r="W7" s="255"/>
      <c r="X7" s="255"/>
    </row>
    <row r="8" spans="1:40" ht="21" customHeight="1">
      <c r="H8" s="254" t="s">
        <v>14</v>
      </c>
      <c r="I8" s="254"/>
      <c r="J8" s="254"/>
      <c r="K8" s="255" t="str">
        <f>IF(代表者氏名="","",代表者役職&amp;"　"&amp;代表者氏名&amp;"")</f>
        <v/>
      </c>
      <c r="L8" s="255"/>
      <c r="M8" s="255"/>
      <c r="N8" s="255"/>
      <c r="O8" s="255"/>
      <c r="P8" s="255"/>
      <c r="Q8" s="255"/>
      <c r="R8" s="255"/>
      <c r="S8" s="255"/>
      <c r="T8" s="255"/>
      <c r="U8" s="255"/>
      <c r="V8" s="255"/>
      <c r="W8" s="255"/>
      <c r="X8" s="255"/>
    </row>
    <row r="9" spans="1:40" ht="10.050000000000001" customHeight="1"/>
    <row r="10" spans="1:40" ht="21" customHeight="1">
      <c r="I10" s="262" t="s">
        <v>6</v>
      </c>
      <c r="J10" s="262"/>
      <c r="K10" s="262"/>
      <c r="L10" s="255" t="str">
        <f>IF(担当者氏名="","",担当者役職&amp;"　"&amp;担当者氏名)</f>
        <v/>
      </c>
      <c r="M10" s="255"/>
      <c r="N10" s="255"/>
      <c r="O10" s="255"/>
      <c r="P10" s="255"/>
      <c r="Q10" s="255"/>
      <c r="R10" s="255"/>
      <c r="S10" s="255"/>
      <c r="T10" s="255"/>
      <c r="U10" s="255"/>
      <c r="V10" s="255"/>
      <c r="W10" s="255"/>
      <c r="X10" s="255"/>
    </row>
    <row r="11" spans="1:40" ht="21" customHeight="1">
      <c r="I11" s="262" t="s">
        <v>5</v>
      </c>
      <c r="J11" s="262"/>
      <c r="K11" s="262"/>
      <c r="L11" s="255" t="str">
        <f>IF(担当者電話番号="","",担当者電話番号)</f>
        <v/>
      </c>
      <c r="M11" s="255"/>
      <c r="N11" s="255"/>
      <c r="O11" s="255"/>
      <c r="P11" s="255"/>
      <c r="Q11" s="255"/>
      <c r="R11" s="255"/>
      <c r="S11" s="255"/>
      <c r="T11" s="255"/>
      <c r="U11" s="255"/>
      <c r="V11" s="255"/>
      <c r="W11" s="255"/>
      <c r="X11" s="255"/>
    </row>
    <row r="12" spans="1:40" ht="21" customHeight="1">
      <c r="I12" s="262" t="s">
        <v>9</v>
      </c>
      <c r="J12" s="262"/>
      <c r="K12" s="262"/>
      <c r="L12" s="255" t="str">
        <f>IF(ISBLANK(メールアドレス),"",メールアドレス)</f>
        <v/>
      </c>
      <c r="M12" s="255"/>
      <c r="N12" s="255"/>
      <c r="O12" s="255"/>
      <c r="P12" s="255"/>
      <c r="Q12" s="255"/>
      <c r="R12" s="255"/>
      <c r="S12" s="255"/>
      <c r="T12" s="255"/>
      <c r="U12" s="255"/>
      <c r="V12" s="255"/>
      <c r="W12" s="255"/>
      <c r="X12" s="255"/>
    </row>
    <row r="14" spans="1:40" ht="32.25" customHeight="1">
      <c r="A14" s="259" t="s">
        <v>443</v>
      </c>
      <c r="B14" s="260"/>
      <c r="C14" s="260"/>
      <c r="D14" s="260"/>
      <c r="E14" s="260"/>
      <c r="F14" s="260"/>
      <c r="G14" s="260"/>
      <c r="H14" s="260"/>
      <c r="I14" s="260"/>
      <c r="J14" s="260"/>
      <c r="K14" s="260"/>
      <c r="L14" s="260"/>
      <c r="M14" s="260"/>
      <c r="N14" s="260"/>
      <c r="O14" s="260"/>
      <c r="P14" s="260"/>
      <c r="Q14" s="260"/>
      <c r="R14" s="260"/>
      <c r="S14" s="260"/>
      <c r="T14" s="260"/>
      <c r="U14" s="260"/>
      <c r="V14" s="260"/>
      <c r="W14" s="260"/>
      <c r="X14" s="260"/>
    </row>
    <row r="15" spans="1:40" ht="10.5" customHeight="1">
      <c r="A15" s="64"/>
      <c r="B15" s="162"/>
      <c r="C15" s="162"/>
      <c r="D15" s="162"/>
      <c r="E15" s="162"/>
      <c r="F15" s="162"/>
      <c r="G15" s="162"/>
      <c r="H15" s="162"/>
      <c r="I15" s="162"/>
      <c r="J15" s="162"/>
      <c r="K15" s="162"/>
      <c r="L15" s="162"/>
      <c r="M15" s="162"/>
      <c r="N15" s="162"/>
      <c r="O15" s="162"/>
      <c r="P15" s="162"/>
      <c r="Q15" s="162"/>
      <c r="R15" s="162"/>
      <c r="S15" s="162"/>
      <c r="T15" s="162"/>
      <c r="U15" s="162"/>
      <c r="V15" s="162"/>
      <c r="W15" s="162"/>
      <c r="X15" s="162"/>
    </row>
    <row r="16" spans="1:40">
      <c r="B16" s="62" t="str">
        <f>IF(交付決定日等="","",交付決定日等)</f>
        <v/>
      </c>
      <c r="F16" s="116"/>
      <c r="G16" s="116"/>
      <c r="H16" s="116"/>
      <c r="I16" s="116"/>
      <c r="J16" s="116"/>
      <c r="K16" s="116"/>
      <c r="L16" s="116"/>
      <c r="M16" s="116"/>
      <c r="N16" s="116"/>
      <c r="O16" s="62" t="s">
        <v>130</v>
      </c>
      <c r="AC16" s="116"/>
      <c r="AD16" s="116"/>
      <c r="AE16" s="116"/>
      <c r="AF16" s="116"/>
      <c r="AG16" s="116"/>
      <c r="AH16" s="116"/>
      <c r="AI16" s="116"/>
      <c r="AJ16" s="116"/>
      <c r="AK16" s="116"/>
      <c r="AL16" s="116"/>
      <c r="AM16" s="116"/>
      <c r="AN16" s="116"/>
    </row>
    <row r="17" spans="1:50" ht="30.75" customHeight="1">
      <c r="A17" s="262" t="s">
        <v>437</v>
      </c>
      <c r="B17" s="262"/>
      <c r="C17" s="262"/>
      <c r="D17" s="262"/>
      <c r="E17" s="262"/>
      <c r="F17" s="262"/>
      <c r="G17" s="262"/>
      <c r="H17" s="262"/>
      <c r="I17" s="262"/>
      <c r="J17" s="262"/>
      <c r="K17" s="262"/>
      <c r="L17" s="262"/>
      <c r="M17" s="262"/>
      <c r="N17" s="262"/>
      <c r="O17" s="262"/>
      <c r="P17" s="262"/>
      <c r="Q17" s="262"/>
      <c r="R17" s="262"/>
      <c r="S17" s="262"/>
      <c r="T17" s="262"/>
      <c r="U17" s="262"/>
      <c r="V17" s="262"/>
      <c r="W17" s="262"/>
      <c r="X17" s="262"/>
    </row>
    <row r="18" spans="1:50">
      <c r="A18" s="263" t="s">
        <v>13</v>
      </c>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row>
    <row r="19" spans="1:50" ht="10.050000000000001" customHeight="1">
      <c r="A19" s="65"/>
      <c r="B19" s="65"/>
      <c r="C19" s="65"/>
      <c r="D19" s="65"/>
      <c r="E19" s="65"/>
      <c r="F19" s="65"/>
      <c r="G19" s="65"/>
      <c r="H19" s="65"/>
      <c r="I19" s="65"/>
      <c r="J19" s="65"/>
      <c r="K19" s="65"/>
      <c r="L19" s="65"/>
      <c r="M19" s="65"/>
      <c r="N19" s="65"/>
      <c r="O19" s="65"/>
      <c r="P19" s="65"/>
      <c r="Q19" s="65"/>
      <c r="R19" s="65"/>
      <c r="S19" s="65"/>
      <c r="T19" s="65"/>
      <c r="U19" s="65"/>
      <c r="V19" s="65"/>
      <c r="W19" s="65"/>
      <c r="X19" s="65"/>
      <c r="Y19" s="65"/>
    </row>
    <row r="20" spans="1:50">
      <c r="A20" s="163" t="s">
        <v>57</v>
      </c>
    </row>
    <row r="21" spans="1:50" ht="24.75" customHeight="1">
      <c r="A21" s="163"/>
      <c r="B21" s="505" t="s">
        <v>121</v>
      </c>
      <c r="C21" s="505"/>
      <c r="D21" s="505" t="s">
        <v>122</v>
      </c>
      <c r="E21" s="505"/>
      <c r="F21" s="505"/>
      <c r="G21" s="505"/>
      <c r="H21" s="505"/>
      <c r="I21" s="505"/>
      <c r="J21" s="505"/>
      <c r="K21" s="505"/>
      <c r="L21" s="505"/>
      <c r="M21" s="505"/>
      <c r="N21" s="505"/>
      <c r="O21" s="328" t="s">
        <v>123</v>
      </c>
      <c r="P21" s="505"/>
      <c r="Q21" s="505"/>
      <c r="R21" s="505"/>
      <c r="S21" s="505"/>
      <c r="T21" s="505"/>
      <c r="U21" s="505" t="s">
        <v>124</v>
      </c>
      <c r="V21" s="505"/>
      <c r="W21" s="505"/>
      <c r="X21" s="505"/>
    </row>
    <row r="22" spans="1:50" ht="21.75" customHeight="1">
      <c r="A22" s="163"/>
      <c r="B22" s="509">
        <v>1</v>
      </c>
      <c r="C22" s="509"/>
      <c r="D22" s="506" t="str">
        <f>IF((設備１)=0,"",設備１)</f>
        <v/>
      </c>
      <c r="E22" s="506"/>
      <c r="F22" s="506"/>
      <c r="G22" s="506"/>
      <c r="H22" s="506"/>
      <c r="I22" s="506"/>
      <c r="J22" s="506"/>
      <c r="K22" s="506"/>
      <c r="L22" s="506"/>
      <c r="M22" s="506"/>
      <c r="N22" s="506"/>
      <c r="O22" s="507"/>
      <c r="P22" s="507"/>
      <c r="Q22" s="507"/>
      <c r="R22" s="507"/>
      <c r="S22" s="507"/>
      <c r="T22" s="507"/>
      <c r="U22" s="508"/>
      <c r="V22" s="508"/>
      <c r="W22" s="508"/>
      <c r="X22" s="508"/>
      <c r="AX22" s="62" t="s">
        <v>126</v>
      </c>
    </row>
    <row r="23" spans="1:50" ht="21.75" customHeight="1">
      <c r="A23" s="163"/>
      <c r="B23" s="509">
        <v>2</v>
      </c>
      <c r="C23" s="509"/>
      <c r="D23" s="506" t="str">
        <f>IF(設備２=0,"",設備２)</f>
        <v/>
      </c>
      <c r="E23" s="506"/>
      <c r="F23" s="506"/>
      <c r="G23" s="506"/>
      <c r="H23" s="506"/>
      <c r="I23" s="506"/>
      <c r="J23" s="506"/>
      <c r="K23" s="506"/>
      <c r="L23" s="506"/>
      <c r="M23" s="506"/>
      <c r="N23" s="506"/>
      <c r="O23" s="507"/>
      <c r="P23" s="507"/>
      <c r="Q23" s="507"/>
      <c r="R23" s="507"/>
      <c r="S23" s="507"/>
      <c r="T23" s="507"/>
      <c r="U23" s="508"/>
      <c r="V23" s="508"/>
      <c r="W23" s="508"/>
      <c r="X23" s="508"/>
      <c r="AX23" s="62" t="s">
        <v>125</v>
      </c>
    </row>
    <row r="24" spans="1:50" ht="21.75" customHeight="1">
      <c r="A24" s="163"/>
      <c r="B24" s="509">
        <v>3</v>
      </c>
      <c r="C24" s="509"/>
      <c r="D24" s="506" t="str">
        <f>IF(設備３=0,"",設備３)</f>
        <v/>
      </c>
      <c r="E24" s="506"/>
      <c r="F24" s="506"/>
      <c r="G24" s="506"/>
      <c r="H24" s="506"/>
      <c r="I24" s="506"/>
      <c r="J24" s="506"/>
      <c r="K24" s="506"/>
      <c r="L24" s="506"/>
      <c r="M24" s="506"/>
      <c r="N24" s="506"/>
      <c r="O24" s="507"/>
      <c r="P24" s="507"/>
      <c r="Q24" s="507"/>
      <c r="R24" s="507"/>
      <c r="S24" s="507"/>
      <c r="T24" s="507"/>
      <c r="U24" s="508"/>
      <c r="V24" s="508"/>
      <c r="W24" s="508"/>
      <c r="X24" s="508"/>
      <c r="AX24" s="62" t="s">
        <v>127</v>
      </c>
    </row>
    <row r="25" spans="1:50" ht="21.75" customHeight="1">
      <c r="A25" s="163"/>
      <c r="B25" s="509">
        <v>4</v>
      </c>
      <c r="C25" s="509"/>
      <c r="D25" s="506" t="str">
        <f>IF(設備４=0,"",設備４)</f>
        <v/>
      </c>
      <c r="E25" s="506"/>
      <c r="F25" s="506"/>
      <c r="G25" s="506"/>
      <c r="H25" s="506"/>
      <c r="I25" s="506"/>
      <c r="J25" s="506"/>
      <c r="K25" s="506"/>
      <c r="L25" s="506"/>
      <c r="M25" s="506"/>
      <c r="N25" s="506"/>
      <c r="O25" s="507"/>
      <c r="P25" s="507"/>
      <c r="Q25" s="507"/>
      <c r="R25" s="507"/>
      <c r="S25" s="507"/>
      <c r="T25" s="507"/>
      <c r="U25" s="508"/>
      <c r="V25" s="508"/>
      <c r="W25" s="508"/>
      <c r="X25" s="508"/>
    </row>
    <row r="26" spans="1:50" ht="21.75" customHeight="1">
      <c r="A26" s="163"/>
      <c r="B26" s="509">
        <v>5</v>
      </c>
      <c r="C26" s="509"/>
      <c r="D26" s="506" t="str">
        <f>IF(設備５=0,"",設備５)</f>
        <v/>
      </c>
      <c r="E26" s="506"/>
      <c r="F26" s="506"/>
      <c r="G26" s="506"/>
      <c r="H26" s="506"/>
      <c r="I26" s="506"/>
      <c r="J26" s="506"/>
      <c r="K26" s="506"/>
      <c r="L26" s="506"/>
      <c r="M26" s="506"/>
      <c r="N26" s="506"/>
      <c r="O26" s="507"/>
      <c r="P26" s="507"/>
      <c r="Q26" s="507"/>
      <c r="R26" s="507"/>
      <c r="S26" s="507"/>
      <c r="T26" s="507"/>
      <c r="U26" s="508"/>
      <c r="V26" s="508"/>
      <c r="W26" s="508"/>
      <c r="X26" s="508"/>
    </row>
    <row r="27" spans="1:50" ht="31.5" customHeight="1">
      <c r="B27" s="511" t="s">
        <v>128</v>
      </c>
      <c r="C27" s="511"/>
      <c r="D27" s="511"/>
      <c r="E27" s="511"/>
      <c r="F27" s="511"/>
      <c r="G27" s="511"/>
      <c r="H27" s="511"/>
      <c r="I27" s="511"/>
      <c r="J27" s="511"/>
      <c r="K27" s="511"/>
      <c r="L27" s="511"/>
      <c r="M27" s="511"/>
      <c r="N27" s="511"/>
      <c r="O27" s="511"/>
      <c r="P27" s="511"/>
      <c r="Q27" s="511"/>
      <c r="R27" s="511"/>
      <c r="S27" s="511"/>
      <c r="T27" s="511"/>
      <c r="U27" s="511"/>
      <c r="V27" s="511"/>
      <c r="W27" s="511"/>
      <c r="X27" s="511"/>
    </row>
    <row r="28" spans="1:50">
      <c r="B28" s="510"/>
      <c r="C28" s="510"/>
      <c r="D28" s="510"/>
      <c r="E28" s="510"/>
      <c r="F28" s="510"/>
      <c r="G28" s="510"/>
      <c r="H28" s="510"/>
      <c r="I28" s="510"/>
      <c r="J28" s="510"/>
      <c r="K28" s="510"/>
      <c r="L28" s="510"/>
      <c r="M28" s="510"/>
      <c r="N28" s="510"/>
      <c r="O28" s="510"/>
      <c r="P28" s="510"/>
      <c r="Q28" s="510"/>
      <c r="R28" s="510"/>
      <c r="S28" s="510"/>
      <c r="T28" s="510"/>
      <c r="U28" s="510"/>
      <c r="V28" s="510"/>
      <c r="W28" s="510"/>
      <c r="X28" s="510"/>
    </row>
    <row r="29" spans="1:50">
      <c r="A29" s="62" t="s">
        <v>315</v>
      </c>
    </row>
    <row r="30" spans="1:50" ht="21" customHeight="1">
      <c r="B30" s="505" t="s">
        <v>311</v>
      </c>
      <c r="C30" s="505"/>
      <c r="D30" s="512" t="s">
        <v>314</v>
      </c>
      <c r="E30" s="513"/>
      <c r="F30" s="513"/>
      <c r="G30" s="513"/>
      <c r="H30" s="514"/>
      <c r="I30" s="512" t="s">
        <v>312</v>
      </c>
      <c r="J30" s="513"/>
      <c r="K30" s="513"/>
      <c r="L30" s="513"/>
      <c r="M30" s="513"/>
      <c r="N30" s="513"/>
      <c r="O30" s="513"/>
      <c r="P30" s="514"/>
      <c r="Q30" s="512" t="s">
        <v>313</v>
      </c>
      <c r="R30" s="513"/>
      <c r="S30" s="513"/>
      <c r="T30" s="513"/>
      <c r="U30" s="513"/>
      <c r="V30" s="513"/>
      <c r="W30" s="513"/>
      <c r="X30" s="514"/>
      <c r="Y30" s="166"/>
    </row>
    <row r="31" spans="1:50" ht="21" customHeight="1">
      <c r="B31" s="509">
        <v>1</v>
      </c>
      <c r="C31" s="509"/>
      <c r="D31" s="515" t="e">
        <f>IF((助言者氏名)=0,"",助言者氏名)</f>
        <v>#REF!</v>
      </c>
      <c r="E31" s="516"/>
      <c r="F31" s="516"/>
      <c r="G31" s="516"/>
      <c r="H31" s="517"/>
      <c r="I31" s="515" t="str">
        <f>'別紙6-2'!C9</f>
        <v>年　　月　　日（　）</v>
      </c>
      <c r="J31" s="516"/>
      <c r="K31" s="516"/>
      <c r="L31" s="516"/>
      <c r="M31" s="516"/>
      <c r="N31" s="516"/>
      <c r="O31" s="516"/>
      <c r="P31" s="517"/>
      <c r="Q31" s="518"/>
      <c r="R31" s="519"/>
      <c r="S31" s="519"/>
      <c r="T31" s="519"/>
      <c r="U31" s="519"/>
      <c r="V31" s="519"/>
      <c r="W31" s="519"/>
      <c r="X31" s="520"/>
      <c r="AK31" s="62" t="s">
        <v>318</v>
      </c>
    </row>
    <row r="32" spans="1:50" ht="21" customHeight="1">
      <c r="B32" s="509">
        <v>2</v>
      </c>
      <c r="C32" s="509"/>
      <c r="D32" s="515" t="e">
        <f>IF((助言者氏名)=0,"",助言者氏名)</f>
        <v>#REF!</v>
      </c>
      <c r="E32" s="516"/>
      <c r="F32" s="516"/>
      <c r="G32" s="516"/>
      <c r="H32" s="517"/>
      <c r="I32" s="515" t="str">
        <f>'別紙6-2'!C10</f>
        <v>年　　月　　日（　）</v>
      </c>
      <c r="J32" s="516"/>
      <c r="K32" s="516"/>
      <c r="L32" s="516"/>
      <c r="M32" s="516"/>
      <c r="N32" s="516"/>
      <c r="O32" s="516"/>
      <c r="P32" s="517"/>
      <c r="Q32" s="518"/>
      <c r="R32" s="519"/>
      <c r="S32" s="519"/>
      <c r="T32" s="519"/>
      <c r="U32" s="519"/>
      <c r="V32" s="519"/>
      <c r="W32" s="519"/>
      <c r="X32" s="520"/>
    </row>
    <row r="33" spans="1:24" ht="21" customHeight="1">
      <c r="B33" s="509">
        <v>3</v>
      </c>
      <c r="C33" s="509"/>
      <c r="D33" s="515" t="e">
        <f>IF((助言者氏名)=0,"",助言者氏名)</f>
        <v>#REF!</v>
      </c>
      <c r="E33" s="516"/>
      <c r="F33" s="516"/>
      <c r="G33" s="516"/>
      <c r="H33" s="517"/>
      <c r="I33" s="515" t="str">
        <f>'別紙6-2'!C11</f>
        <v>年　　月　　日（　）</v>
      </c>
      <c r="J33" s="516"/>
      <c r="K33" s="516"/>
      <c r="L33" s="516"/>
      <c r="M33" s="516"/>
      <c r="N33" s="516"/>
      <c r="O33" s="516"/>
      <c r="P33" s="517"/>
      <c r="Q33" s="518"/>
      <c r="R33" s="519"/>
      <c r="S33" s="519"/>
      <c r="T33" s="519"/>
      <c r="U33" s="519"/>
      <c r="V33" s="519"/>
      <c r="W33" s="519"/>
      <c r="X33" s="520"/>
    </row>
    <row r="34" spans="1:24" ht="21" customHeight="1">
      <c r="B34" s="509">
        <v>4</v>
      </c>
      <c r="C34" s="509"/>
      <c r="D34" s="515" t="e">
        <f>IF((助言者氏名)=0,"",助言者氏名)</f>
        <v>#REF!</v>
      </c>
      <c r="E34" s="516"/>
      <c r="F34" s="516"/>
      <c r="G34" s="516"/>
      <c r="H34" s="517"/>
      <c r="I34" s="515" t="str">
        <f>'別紙6-2'!C12</f>
        <v>年　　月　　日（　）</v>
      </c>
      <c r="J34" s="516"/>
      <c r="K34" s="516"/>
      <c r="L34" s="516"/>
      <c r="M34" s="516"/>
      <c r="N34" s="516"/>
      <c r="O34" s="516"/>
      <c r="P34" s="517"/>
      <c r="Q34" s="518"/>
      <c r="R34" s="519"/>
      <c r="S34" s="519"/>
      <c r="T34" s="519"/>
      <c r="U34" s="519"/>
      <c r="V34" s="519"/>
      <c r="W34" s="519"/>
      <c r="X34" s="520"/>
    </row>
    <row r="35" spans="1:24" ht="21" customHeight="1">
      <c r="B35" s="509">
        <v>5</v>
      </c>
      <c r="C35" s="509"/>
      <c r="D35" s="515" t="e">
        <f>IF((助言者氏名)=0,"",助言者氏名)</f>
        <v>#REF!</v>
      </c>
      <c r="E35" s="516"/>
      <c r="F35" s="516"/>
      <c r="G35" s="516"/>
      <c r="H35" s="517"/>
      <c r="I35" s="515" t="str">
        <f>'別紙6-2'!C13</f>
        <v>年　　月　　日（　）</v>
      </c>
      <c r="J35" s="516"/>
      <c r="K35" s="516"/>
      <c r="L35" s="516"/>
      <c r="M35" s="516"/>
      <c r="N35" s="516"/>
      <c r="O35" s="516"/>
      <c r="P35" s="517"/>
      <c r="Q35" s="518"/>
      <c r="R35" s="519"/>
      <c r="S35" s="519"/>
      <c r="T35" s="519"/>
      <c r="U35" s="519"/>
      <c r="V35" s="519"/>
      <c r="W35" s="519"/>
      <c r="X35" s="520"/>
    </row>
    <row r="36" spans="1:24" ht="21" customHeight="1"/>
    <row r="37" spans="1:24" ht="21" customHeight="1">
      <c r="A37" s="62" t="s">
        <v>316</v>
      </c>
    </row>
    <row r="38" spans="1:24" ht="21" customHeight="1">
      <c r="B38" s="263"/>
      <c r="C38" s="263"/>
      <c r="D38" s="263"/>
      <c r="E38" s="263"/>
      <c r="F38" s="263"/>
      <c r="G38" s="263"/>
      <c r="H38" s="263"/>
      <c r="I38" s="263"/>
      <c r="J38" s="263"/>
      <c r="K38" s="263"/>
      <c r="L38" s="263"/>
      <c r="M38" s="263"/>
      <c r="N38" s="263"/>
      <c r="O38" s="263"/>
      <c r="P38" s="263"/>
      <c r="Q38" s="263"/>
      <c r="R38" s="263"/>
      <c r="S38" s="263"/>
      <c r="T38" s="263"/>
      <c r="U38" s="263"/>
      <c r="V38" s="263"/>
      <c r="W38" s="263"/>
      <c r="X38" s="263"/>
    </row>
    <row r="39" spans="1:24" ht="21" customHeight="1">
      <c r="B39" s="263"/>
      <c r="C39" s="263"/>
      <c r="D39" s="263"/>
      <c r="E39" s="263"/>
      <c r="F39" s="263"/>
      <c r="G39" s="263"/>
      <c r="H39" s="263"/>
      <c r="I39" s="263"/>
      <c r="J39" s="263"/>
      <c r="K39" s="263"/>
      <c r="L39" s="263"/>
      <c r="M39" s="263"/>
      <c r="N39" s="263"/>
      <c r="O39" s="263"/>
      <c r="P39" s="263"/>
      <c r="Q39" s="263"/>
      <c r="R39" s="263"/>
      <c r="S39" s="263"/>
      <c r="T39" s="263"/>
      <c r="U39" s="263"/>
      <c r="V39" s="263"/>
      <c r="W39" s="263"/>
      <c r="X39" s="263"/>
    </row>
    <row r="40" spans="1:24" ht="21" customHeight="1">
      <c r="B40" s="263"/>
      <c r="C40" s="263"/>
      <c r="D40" s="263"/>
      <c r="E40" s="263"/>
      <c r="F40" s="263"/>
      <c r="G40" s="263"/>
      <c r="H40" s="263"/>
      <c r="I40" s="263"/>
      <c r="J40" s="263"/>
      <c r="K40" s="263"/>
      <c r="L40" s="263"/>
      <c r="M40" s="263"/>
      <c r="N40" s="263"/>
      <c r="O40" s="263"/>
      <c r="P40" s="263"/>
      <c r="Q40" s="263"/>
      <c r="R40" s="263"/>
      <c r="S40" s="263"/>
      <c r="T40" s="263"/>
      <c r="U40" s="263"/>
      <c r="V40" s="263"/>
      <c r="W40" s="263"/>
      <c r="X40" s="263"/>
    </row>
    <row r="41" spans="1:24" ht="21" customHeight="1">
      <c r="B41" s="263"/>
      <c r="C41" s="263"/>
      <c r="D41" s="263"/>
      <c r="E41" s="263"/>
      <c r="F41" s="263"/>
      <c r="G41" s="263"/>
      <c r="H41" s="263"/>
      <c r="I41" s="263"/>
      <c r="J41" s="263"/>
      <c r="K41" s="263"/>
      <c r="L41" s="263"/>
      <c r="M41" s="263"/>
      <c r="N41" s="263"/>
      <c r="O41" s="263"/>
      <c r="P41" s="263"/>
      <c r="Q41" s="263"/>
      <c r="R41" s="263"/>
      <c r="S41" s="263"/>
      <c r="T41" s="263"/>
      <c r="U41" s="263"/>
      <c r="V41" s="263"/>
      <c r="W41" s="263"/>
      <c r="X41" s="263"/>
    </row>
  </sheetData>
  <mergeCells count="67">
    <mergeCell ref="Q35:X35"/>
    <mergeCell ref="B38:X41"/>
    <mergeCell ref="Q32:X32"/>
    <mergeCell ref="I33:P33"/>
    <mergeCell ref="Q33:X33"/>
    <mergeCell ref="I34:P34"/>
    <mergeCell ref="Q34:X34"/>
    <mergeCell ref="D32:H32"/>
    <mergeCell ref="D33:H33"/>
    <mergeCell ref="D34:H34"/>
    <mergeCell ref="D35:H35"/>
    <mergeCell ref="I32:P32"/>
    <mergeCell ref="I35:P35"/>
    <mergeCell ref="B34:C34"/>
    <mergeCell ref="B35:C35"/>
    <mergeCell ref="B32:C32"/>
    <mergeCell ref="B33:C33"/>
    <mergeCell ref="B30:C30"/>
    <mergeCell ref="B31:C31"/>
    <mergeCell ref="I30:P30"/>
    <mergeCell ref="Q30:X30"/>
    <mergeCell ref="D30:H30"/>
    <mergeCell ref="D31:H31"/>
    <mergeCell ref="Q31:X31"/>
    <mergeCell ref="I31:P31"/>
    <mergeCell ref="B28:X28"/>
    <mergeCell ref="B27:X27"/>
    <mergeCell ref="B26:C26"/>
    <mergeCell ref="D26:N26"/>
    <mergeCell ref="O26:T26"/>
    <mergeCell ref="U26:X26"/>
    <mergeCell ref="D22:N22"/>
    <mergeCell ref="O22:T22"/>
    <mergeCell ref="U22:X22"/>
    <mergeCell ref="B25:C25"/>
    <mergeCell ref="D25:N25"/>
    <mergeCell ref="O25:T25"/>
    <mergeCell ref="U25:X25"/>
    <mergeCell ref="B23:C23"/>
    <mergeCell ref="D23:N23"/>
    <mergeCell ref="O23:T23"/>
    <mergeCell ref="B22:C22"/>
    <mergeCell ref="U23:X23"/>
    <mergeCell ref="B24:C24"/>
    <mergeCell ref="D24:N24"/>
    <mergeCell ref="O24:T24"/>
    <mergeCell ref="U24:X24"/>
    <mergeCell ref="A14:X14"/>
    <mergeCell ref="A17:X17"/>
    <mergeCell ref="A18:Y18"/>
    <mergeCell ref="U21:X21"/>
    <mergeCell ref="O21:T21"/>
    <mergeCell ref="D21:N21"/>
    <mergeCell ref="B21:C21"/>
    <mergeCell ref="I10:K10"/>
    <mergeCell ref="L10:X10"/>
    <mergeCell ref="I11:K11"/>
    <mergeCell ref="L11:X11"/>
    <mergeCell ref="I12:K12"/>
    <mergeCell ref="L12:X12"/>
    <mergeCell ref="H8:J8"/>
    <mergeCell ref="K8:X8"/>
    <mergeCell ref="R3:X3"/>
    <mergeCell ref="H6:J6"/>
    <mergeCell ref="K6:X6"/>
    <mergeCell ref="H7:J7"/>
    <mergeCell ref="K7:X7"/>
  </mergeCells>
  <phoneticPr fontId="2"/>
  <dataValidations count="1">
    <dataValidation type="list" allowBlank="1" showInputMessage="1" showErrorMessage="1" sqref="U22:X26" xr:uid="{00000000-0002-0000-0F00-000000000000}">
      <formula1>$AX$22:$AX$24</formula1>
    </dataValidation>
  </dataValidations>
  <printOptions horizontalCentered="1"/>
  <pageMargins left="0.70866141732283472" right="0.70866141732283472" top="0.74803149606299213" bottom="0.3937007874015748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sheetPr>
  <dimension ref="A1:I24"/>
  <sheetViews>
    <sheetView topLeftCell="A10" workbookViewId="0">
      <selection activeCell="B26" sqref="B26"/>
    </sheetView>
  </sheetViews>
  <sheetFormatPr defaultColWidth="8.59765625" defaultRowHeight="18"/>
  <cols>
    <col min="1" max="1" width="3.5" style="53" customWidth="1"/>
    <col min="2" max="2" width="53.796875" style="53" bestFit="1" customWidth="1"/>
    <col min="3" max="3" width="12.5" style="53" customWidth="1"/>
    <col min="4" max="4" width="9" style="53" customWidth="1"/>
    <col min="5" max="16384" width="8.59765625" style="53"/>
  </cols>
  <sheetData>
    <row r="1" spans="1:9" ht="34.5" customHeight="1">
      <c r="A1" s="252" t="s">
        <v>476</v>
      </c>
      <c r="B1" s="252"/>
      <c r="C1" s="252"/>
      <c r="D1" s="252"/>
    </row>
    <row r="2" spans="1:9" ht="20.55" customHeight="1" thickBot="1">
      <c r="A2" s="54"/>
      <c r="B2" s="54" t="s">
        <v>334</v>
      </c>
      <c r="C2" s="54" t="s">
        <v>335</v>
      </c>
      <c r="D2" s="54" t="s">
        <v>336</v>
      </c>
    </row>
    <row r="3" spans="1:9" ht="20.55" customHeight="1" thickTop="1">
      <c r="A3" s="228">
        <v>1</v>
      </c>
      <c r="B3" s="228" t="s">
        <v>480</v>
      </c>
      <c r="C3" s="228" t="s">
        <v>478</v>
      </c>
      <c r="D3" s="229" t="s">
        <v>479</v>
      </c>
      <c r="F3" s="233"/>
    </row>
    <row r="4" spans="1:9" ht="20.55" customHeight="1">
      <c r="A4" s="59">
        <v>2</v>
      </c>
      <c r="B4" s="55" t="s">
        <v>415</v>
      </c>
      <c r="C4" s="55" t="s">
        <v>338</v>
      </c>
      <c r="D4" s="56" t="s">
        <v>337</v>
      </c>
    </row>
    <row r="5" spans="1:9" ht="20.55" customHeight="1">
      <c r="A5" s="57">
        <v>3</v>
      </c>
      <c r="B5" s="167" t="s">
        <v>474</v>
      </c>
      <c r="C5" s="167" t="s">
        <v>338</v>
      </c>
      <c r="D5" s="168" t="s">
        <v>337</v>
      </c>
    </row>
    <row r="6" spans="1:9" ht="20.55" customHeight="1">
      <c r="A6" s="59">
        <v>4</v>
      </c>
      <c r="B6" s="59" t="s">
        <v>475</v>
      </c>
      <c r="C6" s="59" t="s">
        <v>338</v>
      </c>
      <c r="D6" s="60" t="s">
        <v>337</v>
      </c>
    </row>
    <row r="7" spans="1:9" ht="20.55" customHeight="1">
      <c r="A7" s="57">
        <v>5</v>
      </c>
      <c r="B7" s="167" t="s">
        <v>491</v>
      </c>
      <c r="C7" s="167" t="s">
        <v>338</v>
      </c>
      <c r="D7" s="168" t="s">
        <v>337</v>
      </c>
      <c r="F7" s="61"/>
    </row>
    <row r="8" spans="1:9" ht="20.55" customHeight="1">
      <c r="A8" s="59">
        <v>6</v>
      </c>
      <c r="B8" s="234" t="s">
        <v>482</v>
      </c>
      <c r="C8" s="59" t="s">
        <v>338</v>
      </c>
      <c r="D8" s="60" t="s">
        <v>337</v>
      </c>
    </row>
    <row r="9" spans="1:9" ht="20.55" customHeight="1">
      <c r="A9" s="57">
        <v>7</v>
      </c>
      <c r="B9" s="167" t="s">
        <v>417</v>
      </c>
      <c r="C9" s="167" t="s">
        <v>338</v>
      </c>
      <c r="D9" s="168" t="s">
        <v>337</v>
      </c>
    </row>
    <row r="10" spans="1:9" ht="20.55" customHeight="1">
      <c r="A10" s="59">
        <v>8</v>
      </c>
      <c r="B10" s="59" t="s">
        <v>340</v>
      </c>
      <c r="C10" s="59" t="s">
        <v>413</v>
      </c>
      <c r="D10" s="60" t="s">
        <v>337</v>
      </c>
    </row>
    <row r="11" spans="1:9" ht="20.55" customHeight="1">
      <c r="A11" s="57">
        <v>9</v>
      </c>
      <c r="B11" s="167" t="s">
        <v>419</v>
      </c>
      <c r="C11" s="167" t="s">
        <v>412</v>
      </c>
      <c r="D11" s="168" t="s">
        <v>337</v>
      </c>
    </row>
    <row r="12" spans="1:9" ht="20.55" customHeight="1">
      <c r="A12" s="59">
        <v>10</v>
      </c>
      <c r="B12" s="59" t="s">
        <v>341</v>
      </c>
      <c r="C12" s="59" t="s">
        <v>412</v>
      </c>
      <c r="D12" s="60" t="s">
        <v>337</v>
      </c>
    </row>
    <row r="13" spans="1:9" ht="20.55" customHeight="1">
      <c r="A13" s="57">
        <v>11</v>
      </c>
      <c r="B13" s="167" t="s">
        <v>418</v>
      </c>
      <c r="C13" s="167" t="s">
        <v>412</v>
      </c>
      <c r="D13" s="168" t="s">
        <v>337</v>
      </c>
    </row>
    <row r="14" spans="1:9" ht="20.55" customHeight="1">
      <c r="A14" s="59">
        <v>12</v>
      </c>
      <c r="B14" s="59" t="s">
        <v>342</v>
      </c>
      <c r="C14" s="59" t="s">
        <v>412</v>
      </c>
      <c r="D14" s="60" t="s">
        <v>337</v>
      </c>
    </row>
    <row r="15" spans="1:9" ht="20.55" customHeight="1">
      <c r="A15" s="57">
        <v>13</v>
      </c>
      <c r="B15" s="232" t="s">
        <v>460</v>
      </c>
      <c r="C15" s="232" t="s">
        <v>450</v>
      </c>
      <c r="D15" s="168" t="s">
        <v>337</v>
      </c>
      <c r="F15" s="61"/>
      <c r="I15" s="61"/>
    </row>
    <row r="16" spans="1:9" ht="20.55" customHeight="1">
      <c r="A16" s="59">
        <v>14</v>
      </c>
      <c r="B16" s="235" t="s">
        <v>343</v>
      </c>
      <c r="C16" s="235" t="s">
        <v>450</v>
      </c>
      <c r="D16" s="60" t="s">
        <v>337</v>
      </c>
    </row>
    <row r="17" spans="1:4" ht="20.55" customHeight="1">
      <c r="A17" s="57">
        <v>15</v>
      </c>
      <c r="B17" s="167" t="s">
        <v>344</v>
      </c>
      <c r="C17" s="167" t="s">
        <v>412</v>
      </c>
      <c r="D17" s="168" t="s">
        <v>337</v>
      </c>
    </row>
    <row r="18" spans="1:4" ht="20.55" customHeight="1">
      <c r="A18" s="59">
        <v>16</v>
      </c>
      <c r="B18" s="59" t="s">
        <v>345</v>
      </c>
      <c r="C18" s="59" t="s">
        <v>412</v>
      </c>
      <c r="D18" s="60" t="s">
        <v>337</v>
      </c>
    </row>
    <row r="19" spans="1:4" ht="20.55" customHeight="1">
      <c r="A19" s="57">
        <v>17</v>
      </c>
      <c r="B19" s="232" t="s">
        <v>411</v>
      </c>
      <c r="C19" s="232" t="s">
        <v>338</v>
      </c>
      <c r="D19" s="236" t="s">
        <v>337</v>
      </c>
    </row>
    <row r="20" spans="1:4" ht="20.55" customHeight="1">
      <c r="A20" s="55">
        <v>18</v>
      </c>
      <c r="B20" s="235" t="s">
        <v>333</v>
      </c>
      <c r="C20" s="235" t="s">
        <v>412</v>
      </c>
      <c r="D20" s="237" t="s">
        <v>337</v>
      </c>
    </row>
    <row r="21" spans="1:4">
      <c r="A21" s="248" t="s">
        <v>492</v>
      </c>
      <c r="B21" s="174" t="s">
        <v>496</v>
      </c>
      <c r="C21" s="248"/>
      <c r="D21" s="248"/>
    </row>
    <row r="22" spans="1:4">
      <c r="A22" s="53" t="s">
        <v>494</v>
      </c>
      <c r="B22" s="53" t="s">
        <v>495</v>
      </c>
    </row>
    <row r="23" spans="1:4">
      <c r="A23" s="53" t="s">
        <v>492</v>
      </c>
      <c r="B23" s="53" t="s">
        <v>493</v>
      </c>
    </row>
    <row r="24" spans="1:4">
      <c r="A24" s="503"/>
      <c r="B24" s="503"/>
      <c r="C24" s="503"/>
      <c r="D24" s="503"/>
    </row>
  </sheetData>
  <mergeCells count="2">
    <mergeCell ref="A1:D1"/>
    <mergeCell ref="A24:D24"/>
  </mergeCells>
  <phoneticPr fontId="2"/>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1"/>
  </sheetPr>
  <dimension ref="A1:AK42"/>
  <sheetViews>
    <sheetView showGridLines="0" view="pageBreakPreview" topLeftCell="A19" zoomScaleNormal="100" zoomScaleSheetLayoutView="100" workbookViewId="0">
      <selection activeCell="Q17" sqref="Q17"/>
    </sheetView>
  </sheetViews>
  <sheetFormatPr defaultColWidth="3.09765625" defaultRowHeight="14.4"/>
  <cols>
    <col min="1" max="1" width="3.09765625" style="11" customWidth="1"/>
    <col min="2" max="7" width="3.09765625" style="11"/>
    <col min="8" max="8" width="2.796875" style="11" customWidth="1"/>
    <col min="9" max="9" width="3.09765625" style="11" customWidth="1"/>
    <col min="10" max="10" width="3" style="11" customWidth="1"/>
    <col min="11" max="24" width="3.09765625" style="11"/>
    <col min="25" max="25" width="0.796875" style="11" customWidth="1"/>
    <col min="26" max="16384" width="3.09765625" style="11"/>
  </cols>
  <sheetData>
    <row r="1" spans="1:37">
      <c r="A1" s="11" t="s">
        <v>422</v>
      </c>
    </row>
    <row r="2" spans="1:37" ht="10.050000000000001" customHeight="1"/>
    <row r="4" spans="1:37">
      <c r="R4" s="523" t="str">
        <f>IF(実績報告日="","",実績報告日)</f>
        <v/>
      </c>
      <c r="S4" s="523"/>
      <c r="T4" s="523"/>
      <c r="U4" s="523"/>
      <c r="V4" s="523"/>
      <c r="W4" s="523"/>
      <c r="X4" s="523"/>
      <c r="AK4" s="15"/>
    </row>
    <row r="5" spans="1:37" ht="20.100000000000001" customHeight="1">
      <c r="A5" s="11" t="s">
        <v>293</v>
      </c>
      <c r="E5" s="16"/>
    </row>
    <row r="8" spans="1:37" ht="21" customHeight="1">
      <c r="H8" s="521" t="s">
        <v>0</v>
      </c>
      <c r="I8" s="521"/>
      <c r="J8" s="521"/>
      <c r="K8" s="522" t="str">
        <f>IF(住所="","",住所)</f>
        <v/>
      </c>
      <c r="L8" s="522"/>
      <c r="M8" s="522"/>
      <c r="N8" s="522"/>
      <c r="O8" s="522"/>
      <c r="P8" s="522"/>
      <c r="Q8" s="522"/>
      <c r="R8" s="522"/>
      <c r="S8" s="522"/>
      <c r="T8" s="522"/>
      <c r="U8" s="522"/>
      <c r="V8" s="522"/>
      <c r="W8" s="522"/>
      <c r="X8" s="522"/>
    </row>
    <row r="9" spans="1:37" ht="21" customHeight="1">
      <c r="H9" s="521" t="s">
        <v>11</v>
      </c>
      <c r="I9" s="521"/>
      <c r="J9" s="521"/>
      <c r="K9" s="522" t="str">
        <f>IF(名称="","",名称)</f>
        <v/>
      </c>
      <c r="L9" s="522"/>
      <c r="M9" s="522"/>
      <c r="N9" s="522"/>
      <c r="O9" s="522"/>
      <c r="P9" s="522"/>
      <c r="Q9" s="522"/>
      <c r="R9" s="522"/>
      <c r="S9" s="522"/>
      <c r="T9" s="522"/>
      <c r="U9" s="522"/>
      <c r="V9" s="522"/>
      <c r="W9" s="522"/>
      <c r="X9" s="522"/>
    </row>
    <row r="10" spans="1:37" ht="21" customHeight="1">
      <c r="H10" s="521" t="s">
        <v>14</v>
      </c>
      <c r="I10" s="521"/>
      <c r="J10" s="521"/>
      <c r="K10" s="522" t="str">
        <f>IF(代表者氏名="","",代表者役職&amp;"　"&amp;代表者氏名&amp;"")</f>
        <v/>
      </c>
      <c r="L10" s="522"/>
      <c r="M10" s="522"/>
      <c r="N10" s="522"/>
      <c r="O10" s="522"/>
      <c r="P10" s="522"/>
      <c r="Q10" s="522"/>
      <c r="R10" s="522"/>
      <c r="S10" s="522"/>
      <c r="T10" s="522"/>
      <c r="U10" s="522"/>
      <c r="V10" s="522"/>
      <c r="W10" s="522"/>
      <c r="X10" s="522"/>
    </row>
    <row r="11" spans="1:37" ht="10.050000000000001" customHeight="1"/>
    <row r="12" spans="1:37" ht="21" customHeight="1">
      <c r="I12" s="524" t="s">
        <v>6</v>
      </c>
      <c r="J12" s="524"/>
      <c r="K12" s="524"/>
      <c r="L12" s="522" t="str">
        <f>IF(担当者氏名="","",担当者役職&amp;"　"&amp;担当者氏名)</f>
        <v/>
      </c>
      <c r="M12" s="522"/>
      <c r="N12" s="522"/>
      <c r="O12" s="522"/>
      <c r="P12" s="522"/>
      <c r="Q12" s="522"/>
      <c r="R12" s="522"/>
      <c r="S12" s="522"/>
      <c r="T12" s="522"/>
      <c r="U12" s="522"/>
      <c r="V12" s="522"/>
      <c r="W12" s="522"/>
      <c r="X12" s="522"/>
    </row>
    <row r="13" spans="1:37" ht="21" customHeight="1">
      <c r="I13" s="524" t="s">
        <v>5</v>
      </c>
      <c r="J13" s="524"/>
      <c r="K13" s="524"/>
      <c r="L13" s="522" t="str">
        <f>IF(担当者電話番号="","",担当者電話番号)</f>
        <v/>
      </c>
      <c r="M13" s="522"/>
      <c r="N13" s="522"/>
      <c r="O13" s="522"/>
      <c r="P13" s="522"/>
      <c r="Q13" s="522"/>
      <c r="R13" s="522"/>
      <c r="S13" s="522"/>
      <c r="T13" s="522"/>
      <c r="U13" s="522"/>
      <c r="V13" s="522"/>
      <c r="W13" s="522"/>
      <c r="X13" s="522"/>
    </row>
    <row r="14" spans="1:37" ht="21" customHeight="1">
      <c r="I14" s="524" t="s">
        <v>9</v>
      </c>
      <c r="J14" s="524"/>
      <c r="K14" s="524"/>
      <c r="L14" s="522" t="str">
        <f>IF(ISBLANK(メールアドレス),"",メールアドレス)</f>
        <v/>
      </c>
      <c r="M14" s="522"/>
      <c r="N14" s="522"/>
      <c r="O14" s="522"/>
      <c r="P14" s="522"/>
      <c r="Q14" s="522"/>
      <c r="R14" s="522"/>
      <c r="S14" s="522"/>
      <c r="T14" s="522"/>
      <c r="U14" s="522"/>
      <c r="V14" s="522"/>
      <c r="W14" s="522"/>
      <c r="X14" s="522"/>
    </row>
    <row r="15" spans="1:37" ht="36.75" customHeight="1"/>
    <row r="16" spans="1:37" ht="34.200000000000003" customHeight="1">
      <c r="A16" s="525" t="s">
        <v>442</v>
      </c>
      <c r="B16" s="526"/>
      <c r="C16" s="526"/>
      <c r="D16" s="526"/>
      <c r="E16" s="526"/>
      <c r="F16" s="526"/>
      <c r="G16" s="526"/>
      <c r="H16" s="526"/>
      <c r="I16" s="526"/>
      <c r="J16" s="526"/>
      <c r="K16" s="526"/>
      <c r="L16" s="526"/>
      <c r="M16" s="526"/>
      <c r="N16" s="526"/>
      <c r="O16" s="526"/>
      <c r="P16" s="526"/>
      <c r="Q16" s="526"/>
      <c r="R16" s="526"/>
      <c r="S16" s="526"/>
      <c r="T16" s="526"/>
      <c r="U16" s="526"/>
      <c r="V16" s="526"/>
      <c r="W16" s="526"/>
      <c r="X16" s="526"/>
    </row>
    <row r="17" spans="1:29" ht="25.2" customHeight="1">
      <c r="A17" s="20"/>
      <c r="B17" s="21"/>
      <c r="C17" s="21"/>
      <c r="D17" s="21"/>
      <c r="E17" s="21"/>
      <c r="F17" s="21"/>
      <c r="G17" s="21"/>
      <c r="H17" s="21"/>
      <c r="I17" s="21"/>
      <c r="J17" s="21"/>
      <c r="K17" s="21"/>
      <c r="L17" s="21"/>
      <c r="M17" s="21"/>
      <c r="N17" s="21"/>
      <c r="O17" s="21"/>
      <c r="P17" s="21"/>
      <c r="Q17" s="21"/>
      <c r="R17" s="21"/>
      <c r="S17" s="21"/>
      <c r="T17" s="21"/>
      <c r="U17" s="21"/>
      <c r="V17" s="21"/>
      <c r="W17" s="21"/>
      <c r="X17" s="21"/>
    </row>
    <row r="18" spans="1:29" ht="19.8">
      <c r="B18" s="11" t="str">
        <f>IF(交付決定日等="","",交付決定日等)</f>
        <v/>
      </c>
      <c r="O18" s="11" t="s">
        <v>130</v>
      </c>
      <c r="AC18" s="226"/>
    </row>
    <row r="19" spans="1:29" ht="31.5" customHeight="1">
      <c r="A19" s="527" t="s">
        <v>438</v>
      </c>
      <c r="B19" s="528"/>
      <c r="C19" s="528"/>
      <c r="D19" s="528"/>
      <c r="E19" s="528"/>
      <c r="F19" s="528"/>
      <c r="G19" s="528"/>
      <c r="H19" s="528"/>
      <c r="I19" s="528"/>
      <c r="J19" s="528"/>
      <c r="K19" s="528"/>
      <c r="L19" s="528"/>
      <c r="M19" s="528"/>
      <c r="N19" s="528"/>
      <c r="O19" s="528"/>
      <c r="P19" s="528"/>
      <c r="Q19" s="528"/>
      <c r="R19" s="528"/>
      <c r="S19" s="528"/>
      <c r="T19" s="528"/>
      <c r="U19" s="528"/>
      <c r="V19" s="528"/>
      <c r="W19" s="528"/>
      <c r="X19" s="528"/>
    </row>
    <row r="21" spans="1:29" ht="17.399999999999999" customHeight="1">
      <c r="A21" s="529" t="s">
        <v>13</v>
      </c>
      <c r="B21" s="529"/>
      <c r="C21" s="529"/>
      <c r="D21" s="529"/>
      <c r="E21" s="529"/>
      <c r="F21" s="529"/>
      <c r="G21" s="529"/>
      <c r="H21" s="529"/>
      <c r="I21" s="529"/>
      <c r="J21" s="529"/>
      <c r="K21" s="529"/>
      <c r="L21" s="529"/>
      <c r="M21" s="529"/>
      <c r="N21" s="529"/>
      <c r="O21" s="529"/>
      <c r="P21" s="529"/>
      <c r="Q21" s="529"/>
      <c r="R21" s="529"/>
      <c r="S21" s="529"/>
      <c r="T21" s="529"/>
      <c r="U21" s="529"/>
      <c r="V21" s="529"/>
      <c r="W21" s="529"/>
      <c r="X21" s="529"/>
      <c r="Y21" s="529"/>
    </row>
    <row r="22" spans="1:29" ht="10.050000000000001"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row>
    <row r="23" spans="1:29" ht="18.75" customHeight="1">
      <c r="A23" s="12" t="s">
        <v>131</v>
      </c>
      <c r="B23" s="14"/>
      <c r="C23" s="14"/>
      <c r="D23" s="14"/>
      <c r="E23" s="14"/>
      <c r="F23" s="14"/>
      <c r="G23" s="14"/>
      <c r="H23" s="14"/>
      <c r="I23" s="14"/>
      <c r="J23" s="14"/>
      <c r="K23" s="14"/>
      <c r="L23" s="14"/>
      <c r="M23" s="14"/>
      <c r="N23" s="14"/>
      <c r="O23" s="14"/>
      <c r="P23" s="14"/>
      <c r="Q23" s="14"/>
      <c r="R23" s="14"/>
      <c r="S23" s="14"/>
      <c r="T23" s="14"/>
      <c r="U23" s="14"/>
      <c r="V23" s="14"/>
      <c r="W23" s="14"/>
      <c r="X23" s="14"/>
      <c r="Y23" s="14"/>
    </row>
    <row r="24" spans="1:29" ht="21.75" customHeight="1">
      <c r="A24" s="12"/>
      <c r="B24" s="12"/>
      <c r="C24" s="12" t="s">
        <v>132</v>
      </c>
      <c r="D24" s="12"/>
      <c r="E24" s="12"/>
      <c r="F24" s="12"/>
      <c r="G24" s="12"/>
      <c r="H24" s="12"/>
      <c r="I24" s="12"/>
      <c r="J24" s="12"/>
      <c r="K24" s="12"/>
      <c r="L24" s="12"/>
      <c r="M24" s="12"/>
      <c r="N24" s="12"/>
      <c r="O24" s="12"/>
      <c r="P24" s="12"/>
      <c r="Q24" s="12"/>
      <c r="R24" s="12"/>
      <c r="S24" s="12"/>
      <c r="T24" s="12"/>
      <c r="U24" s="12"/>
      <c r="V24" s="12"/>
      <c r="W24" s="12"/>
      <c r="X24" s="12"/>
      <c r="Y24" s="14"/>
    </row>
    <row r="25" spans="1:29" ht="16.5" customHeight="1">
      <c r="A25" s="12"/>
      <c r="B25" s="12"/>
      <c r="C25" s="12" t="s">
        <v>109</v>
      </c>
      <c r="D25" s="12"/>
      <c r="E25" s="12"/>
      <c r="F25" s="12"/>
      <c r="G25" s="12" t="s">
        <v>110</v>
      </c>
      <c r="H25" s="12"/>
      <c r="I25" s="12"/>
      <c r="J25" s="12"/>
      <c r="K25" s="19" t="str">
        <f>IF(第■回="","",第■回)</f>
        <v/>
      </c>
      <c r="L25" s="19"/>
      <c r="M25" s="12"/>
      <c r="N25" s="12"/>
      <c r="O25" s="12"/>
      <c r="P25" s="12"/>
      <c r="Q25" s="12"/>
      <c r="R25" s="12"/>
      <c r="S25" s="12"/>
      <c r="T25" s="12"/>
      <c r="U25" s="12"/>
      <c r="V25" s="12"/>
      <c r="W25" s="12"/>
      <c r="X25" s="12"/>
      <c r="Y25" s="14"/>
    </row>
    <row r="26" spans="1:29" ht="16.5" customHeight="1">
      <c r="A26" s="12"/>
      <c r="B26" s="12"/>
      <c r="C26" s="12"/>
      <c r="D26" s="12"/>
      <c r="E26" s="12"/>
      <c r="F26" s="12"/>
      <c r="G26" s="12"/>
      <c r="H26" s="12"/>
      <c r="I26" s="12"/>
      <c r="J26" s="12"/>
      <c r="K26" s="12"/>
      <c r="L26" s="12"/>
      <c r="M26" s="12"/>
      <c r="N26" s="12"/>
      <c r="O26" s="12"/>
      <c r="P26" s="12"/>
      <c r="Q26" s="12"/>
      <c r="R26" s="12"/>
      <c r="S26" s="12"/>
      <c r="T26" s="12"/>
      <c r="U26" s="12"/>
      <c r="V26" s="12"/>
      <c r="W26" s="12"/>
      <c r="X26" s="12"/>
      <c r="Y26" s="14"/>
    </row>
    <row r="27" spans="1:29" ht="16.5" customHeight="1">
      <c r="A27" s="12" t="s">
        <v>133</v>
      </c>
      <c r="B27" s="12"/>
      <c r="C27" s="12"/>
      <c r="D27" s="12"/>
      <c r="E27" s="12"/>
      <c r="F27" s="12"/>
      <c r="G27" s="12"/>
      <c r="H27" s="532" t="str">
        <f>IF(事業終了日="","",事業終了日)</f>
        <v/>
      </c>
      <c r="I27" s="532"/>
      <c r="J27" s="532"/>
      <c r="K27" s="532"/>
      <c r="L27" s="532"/>
      <c r="M27" s="532"/>
      <c r="N27" s="12"/>
      <c r="O27" s="12"/>
      <c r="P27" s="12"/>
      <c r="Q27" s="12"/>
      <c r="R27" s="12"/>
      <c r="S27" s="12"/>
      <c r="T27" s="12"/>
      <c r="U27" s="12"/>
      <c r="V27" s="12"/>
      <c r="W27" s="12"/>
      <c r="X27" s="12"/>
      <c r="Y27" s="14"/>
    </row>
    <row r="28" spans="1:29" ht="16.5" customHeight="1">
      <c r="A28" s="12"/>
      <c r="B28" s="12"/>
      <c r="C28" s="12"/>
      <c r="D28" s="12"/>
      <c r="E28" s="12"/>
      <c r="F28" s="12"/>
      <c r="G28" s="12"/>
      <c r="H28" s="12"/>
      <c r="I28" s="12"/>
      <c r="J28" s="12"/>
      <c r="K28" s="12"/>
      <c r="L28" s="12"/>
      <c r="M28" s="12"/>
      <c r="N28" s="12"/>
      <c r="O28" s="12"/>
      <c r="P28" s="12"/>
      <c r="Q28" s="12"/>
      <c r="R28" s="12"/>
      <c r="S28" s="12"/>
      <c r="T28" s="12"/>
      <c r="U28" s="12"/>
      <c r="V28" s="12"/>
      <c r="W28" s="12"/>
      <c r="X28" s="12"/>
      <c r="Y28" s="14"/>
    </row>
    <row r="29" spans="1:29" ht="16.5" customHeight="1">
      <c r="A29" s="12"/>
      <c r="B29" s="12"/>
      <c r="C29" s="12"/>
      <c r="D29" s="12"/>
      <c r="E29" s="12"/>
      <c r="F29" s="12"/>
      <c r="G29" s="12"/>
      <c r="H29" s="12"/>
      <c r="I29" s="12"/>
      <c r="J29" s="12"/>
      <c r="K29" s="12"/>
      <c r="L29" s="12"/>
      <c r="M29" s="12"/>
      <c r="N29" s="12"/>
      <c r="O29" s="12"/>
      <c r="P29" s="12"/>
      <c r="Q29" s="12"/>
      <c r="R29" s="12"/>
      <c r="S29" s="12"/>
      <c r="T29" s="12"/>
      <c r="U29" s="12"/>
      <c r="V29" s="12"/>
      <c r="W29" s="12"/>
      <c r="X29" s="12"/>
      <c r="Y29" s="14"/>
    </row>
    <row r="30" spans="1:29" ht="18.75" customHeight="1">
      <c r="A30" s="12" t="s">
        <v>134</v>
      </c>
      <c r="B30" s="12"/>
      <c r="C30" s="12"/>
      <c r="D30" s="12"/>
      <c r="E30" s="12"/>
      <c r="F30" s="12"/>
      <c r="G30" s="12"/>
      <c r="H30" s="12" t="s">
        <v>112</v>
      </c>
      <c r="I30" s="530" t="e">
        <f>IF(実績_補助金額="","",実績_補助金額)</f>
        <v>#VALUE!</v>
      </c>
      <c r="J30" s="530"/>
      <c r="K30" s="530"/>
      <c r="L30" s="530"/>
      <c r="M30" s="530"/>
      <c r="N30" s="18" t="s">
        <v>113</v>
      </c>
      <c r="O30" s="18"/>
      <c r="P30" s="12"/>
      <c r="Q30" s="12"/>
      <c r="R30" s="12"/>
      <c r="S30" s="12"/>
      <c r="T30" s="12"/>
      <c r="U30" s="12"/>
      <c r="V30" s="12"/>
      <c r="W30" s="12"/>
      <c r="X30" s="12"/>
      <c r="Y30" s="14"/>
    </row>
    <row r="31" spans="1:29" ht="10.050000000000001" customHeight="1">
      <c r="A31" s="12"/>
      <c r="B31" s="12"/>
      <c r="C31" s="12"/>
      <c r="D31" s="12"/>
      <c r="E31" s="12"/>
      <c r="F31" s="12"/>
      <c r="G31" s="12"/>
      <c r="H31" s="12"/>
      <c r="I31" s="12"/>
      <c r="J31" s="12"/>
      <c r="K31" s="12"/>
      <c r="L31" s="12"/>
      <c r="M31" s="12"/>
      <c r="N31" s="12"/>
      <c r="O31" s="12"/>
      <c r="P31" s="12"/>
      <c r="Q31" s="12"/>
      <c r="R31" s="12"/>
      <c r="S31" s="12"/>
      <c r="T31" s="12"/>
      <c r="U31" s="12"/>
      <c r="V31" s="12"/>
      <c r="W31" s="12"/>
      <c r="X31" s="12"/>
      <c r="Y31" s="14"/>
    </row>
    <row r="40" spans="2:24">
      <c r="B40" s="531"/>
      <c r="C40" s="531"/>
      <c r="D40" s="531"/>
      <c r="E40" s="531"/>
      <c r="F40" s="531"/>
      <c r="G40" s="531"/>
      <c r="H40" s="531"/>
      <c r="I40" s="531"/>
      <c r="J40" s="531"/>
      <c r="K40" s="531"/>
      <c r="L40" s="531"/>
      <c r="M40" s="531"/>
      <c r="N40" s="531"/>
      <c r="O40" s="531"/>
      <c r="P40" s="531"/>
      <c r="Q40" s="531"/>
      <c r="R40" s="531"/>
      <c r="S40" s="531"/>
      <c r="T40" s="531"/>
      <c r="U40" s="531"/>
      <c r="V40" s="531"/>
      <c r="W40" s="531"/>
      <c r="X40" s="531"/>
    </row>
    <row r="41" spans="2:24">
      <c r="B41" s="531"/>
      <c r="C41" s="531"/>
      <c r="D41" s="531"/>
      <c r="E41" s="531"/>
      <c r="F41" s="531"/>
      <c r="G41" s="531"/>
      <c r="H41" s="531"/>
      <c r="I41" s="531"/>
      <c r="J41" s="531"/>
      <c r="K41" s="531"/>
      <c r="L41" s="531"/>
      <c r="M41" s="531"/>
      <c r="N41" s="531"/>
      <c r="O41" s="531"/>
      <c r="P41" s="531"/>
      <c r="Q41" s="531"/>
      <c r="R41" s="531"/>
      <c r="S41" s="531"/>
      <c r="T41" s="531"/>
      <c r="U41" s="531"/>
      <c r="V41" s="531"/>
      <c r="W41" s="531"/>
      <c r="X41" s="531"/>
    </row>
    <row r="42" spans="2:24">
      <c r="B42" s="17"/>
      <c r="C42" s="17"/>
      <c r="D42" s="17"/>
      <c r="E42" s="17"/>
      <c r="F42" s="17"/>
      <c r="G42" s="17"/>
      <c r="H42" s="17"/>
      <c r="I42" s="17"/>
      <c r="J42" s="17"/>
      <c r="K42" s="17"/>
      <c r="L42" s="17"/>
      <c r="M42" s="17"/>
      <c r="N42" s="17"/>
      <c r="O42" s="17"/>
      <c r="P42" s="17"/>
      <c r="Q42" s="17"/>
      <c r="R42" s="17"/>
      <c r="S42" s="17"/>
      <c r="T42" s="17"/>
      <c r="U42" s="17"/>
      <c r="V42" s="17"/>
      <c r="W42" s="17"/>
      <c r="X42" s="17"/>
    </row>
  </sheetData>
  <mergeCells count="19">
    <mergeCell ref="A16:X16"/>
    <mergeCell ref="A19:X19"/>
    <mergeCell ref="A21:Y21"/>
    <mergeCell ref="I30:M30"/>
    <mergeCell ref="B40:X41"/>
    <mergeCell ref="H27:M27"/>
    <mergeCell ref="I12:K12"/>
    <mergeCell ref="L12:X12"/>
    <mergeCell ref="I13:K13"/>
    <mergeCell ref="L13:X13"/>
    <mergeCell ref="I14:K14"/>
    <mergeCell ref="L14:X14"/>
    <mergeCell ref="H10:J10"/>
    <mergeCell ref="K10:X10"/>
    <mergeCell ref="R4:X4"/>
    <mergeCell ref="H8:J8"/>
    <mergeCell ref="K8:X8"/>
    <mergeCell ref="H9:J9"/>
    <mergeCell ref="K9:X9"/>
  </mergeCells>
  <phoneticPr fontId="2"/>
  <printOptions horizontalCentered="1"/>
  <pageMargins left="0.70866141732283472" right="0.70866141732283472" top="0.74803149606299213" bottom="0.39370078740157483"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sheetPr>
  <dimension ref="A1:AJ28"/>
  <sheetViews>
    <sheetView showGridLines="0" view="pageBreakPreview" zoomScale="115" zoomScaleNormal="100" zoomScaleSheetLayoutView="115" workbookViewId="0">
      <selection activeCell="AB5" sqref="AB5"/>
    </sheetView>
  </sheetViews>
  <sheetFormatPr defaultColWidth="3.09765625" defaultRowHeight="18"/>
  <cols>
    <col min="1" max="16384" width="3.09765625" style="24"/>
  </cols>
  <sheetData>
    <row r="1" spans="1:36" ht="19.8">
      <c r="A1" s="66" t="s">
        <v>403</v>
      </c>
      <c r="X1" s="169" t="str">
        <f>IF(名称="","","名称："&amp;名称)</f>
        <v/>
      </c>
    </row>
    <row r="2" spans="1:36">
      <c r="M2" s="53"/>
      <c r="N2" s="53"/>
      <c r="O2" s="53"/>
      <c r="P2" s="53"/>
      <c r="Q2" s="53"/>
      <c r="R2" s="53"/>
      <c r="S2" s="53"/>
      <c r="T2" s="53"/>
      <c r="U2" s="53"/>
      <c r="V2" s="53"/>
      <c r="W2" s="53"/>
      <c r="X2" s="53"/>
    </row>
    <row r="3" spans="1:36" ht="22.2">
      <c r="B3" s="176" t="s">
        <v>467</v>
      </c>
      <c r="E3" s="47"/>
      <c r="AB3" s="170"/>
      <c r="AC3" s="170"/>
      <c r="AD3" s="170"/>
      <c r="AE3" s="170"/>
      <c r="AF3" s="170"/>
      <c r="AG3" s="170"/>
      <c r="AH3" s="170"/>
      <c r="AI3" s="170"/>
      <c r="AJ3" s="170"/>
    </row>
    <row r="4" spans="1:36">
      <c r="AB4" s="170"/>
    </row>
    <row r="5" spans="1:36" ht="30" customHeight="1">
      <c r="B5" s="558" t="s">
        <v>28</v>
      </c>
      <c r="C5" s="559"/>
      <c r="D5" s="559"/>
      <c r="E5" s="560" t="str">
        <f>IF(主たる業種="","",主たる業種)</f>
        <v/>
      </c>
      <c r="F5" s="561"/>
      <c r="G5" s="561"/>
      <c r="H5" s="562"/>
      <c r="I5" s="171"/>
      <c r="J5" s="558" t="s">
        <v>29</v>
      </c>
      <c r="K5" s="559"/>
      <c r="L5" s="563"/>
      <c r="M5" s="560" t="str">
        <f>IF(従業員数="","",従業員数)</f>
        <v/>
      </c>
      <c r="N5" s="561"/>
      <c r="O5" s="172" t="s">
        <v>33</v>
      </c>
      <c r="P5" s="162"/>
      <c r="Q5" s="558" t="s">
        <v>30</v>
      </c>
      <c r="R5" s="559"/>
      <c r="S5" s="563"/>
      <c r="T5" s="564" t="str">
        <f>IF(資本金等="","",資本金等)</f>
        <v/>
      </c>
      <c r="U5" s="565"/>
      <c r="V5" s="565"/>
      <c r="W5" s="551" t="s">
        <v>34</v>
      </c>
      <c r="X5" s="552"/>
    </row>
    <row r="6" spans="1:36" ht="10.050000000000001" customHeight="1"/>
    <row r="7" spans="1:36" ht="10.050000000000001" customHeight="1"/>
    <row r="8" spans="1:36" ht="21" customHeight="1">
      <c r="B8" s="553" t="s">
        <v>102</v>
      </c>
      <c r="C8" s="499"/>
      <c r="D8" s="499"/>
      <c r="E8" s="499"/>
      <c r="F8" s="499"/>
      <c r="G8" s="499"/>
      <c r="H8" s="554" t="str">
        <f>IF(事業概要="","",事業概要)</f>
        <v/>
      </c>
      <c r="I8" s="554"/>
      <c r="J8" s="554"/>
      <c r="K8" s="554"/>
      <c r="L8" s="554"/>
      <c r="M8" s="554"/>
      <c r="N8" s="554"/>
      <c r="O8" s="554"/>
      <c r="P8" s="554"/>
      <c r="Q8" s="554"/>
      <c r="R8" s="554"/>
      <c r="S8" s="554"/>
      <c r="T8" s="554"/>
      <c r="U8" s="554"/>
      <c r="V8" s="554"/>
      <c r="W8" s="554"/>
      <c r="X8" s="554"/>
    </row>
    <row r="9" spans="1:36" ht="21" customHeight="1">
      <c r="B9" s="499"/>
      <c r="C9" s="499"/>
      <c r="D9" s="499"/>
      <c r="E9" s="499"/>
      <c r="F9" s="499"/>
      <c r="G9" s="499"/>
      <c r="H9" s="554"/>
      <c r="I9" s="554"/>
      <c r="J9" s="554"/>
      <c r="K9" s="554"/>
      <c r="L9" s="554"/>
      <c r="M9" s="554"/>
      <c r="N9" s="554"/>
      <c r="O9" s="554"/>
      <c r="P9" s="554"/>
      <c r="Q9" s="554"/>
      <c r="R9" s="554"/>
      <c r="S9" s="554"/>
      <c r="T9" s="554"/>
      <c r="U9" s="554"/>
      <c r="V9" s="554"/>
      <c r="W9" s="554"/>
      <c r="X9" s="554"/>
    </row>
    <row r="10" spans="1:36" ht="21" customHeight="1">
      <c r="B10" s="499"/>
      <c r="C10" s="499"/>
      <c r="D10" s="499"/>
      <c r="E10" s="499"/>
      <c r="F10" s="499"/>
      <c r="G10" s="499"/>
      <c r="H10" s="554"/>
      <c r="I10" s="554"/>
      <c r="J10" s="554"/>
      <c r="K10" s="554"/>
      <c r="L10" s="554"/>
      <c r="M10" s="554"/>
      <c r="N10" s="554"/>
      <c r="O10" s="554"/>
      <c r="P10" s="554"/>
      <c r="Q10" s="554"/>
      <c r="R10" s="554"/>
      <c r="S10" s="554"/>
      <c r="T10" s="554"/>
      <c r="U10" s="554"/>
      <c r="V10" s="554"/>
      <c r="W10" s="554"/>
      <c r="X10" s="554"/>
    </row>
    <row r="12" spans="1:36">
      <c r="B12" s="555" t="s">
        <v>106</v>
      </c>
      <c r="C12" s="555"/>
      <c r="D12" s="555"/>
      <c r="E12" s="555"/>
      <c r="F12" s="555"/>
      <c r="G12" s="555"/>
      <c r="H12" s="556" t="s">
        <v>44</v>
      </c>
      <c r="I12" s="556"/>
      <c r="J12" s="556"/>
      <c r="K12" s="556"/>
      <c r="L12" s="556"/>
      <c r="M12" s="556"/>
      <c r="N12" s="162" t="s">
        <v>20</v>
      </c>
      <c r="O12" s="557" t="str">
        <f>IF(事業終了日="","",事業終了日)</f>
        <v/>
      </c>
      <c r="P12" s="557"/>
      <c r="Q12" s="557"/>
      <c r="R12" s="557"/>
      <c r="S12" s="557"/>
      <c r="T12" s="557"/>
    </row>
    <row r="15" spans="1:36" ht="30" customHeight="1">
      <c r="B15" s="548" t="s">
        <v>461</v>
      </c>
      <c r="C15" s="548"/>
      <c r="D15" s="548"/>
      <c r="E15" s="548"/>
      <c r="F15" s="548"/>
      <c r="G15" s="548"/>
      <c r="H15" s="549" t="s">
        <v>97</v>
      </c>
      <c r="I15" s="549"/>
      <c r="J15" s="549"/>
      <c r="K15" s="549"/>
      <c r="L15" s="549"/>
      <c r="M15" s="549"/>
      <c r="N15" s="550" t="s">
        <v>98</v>
      </c>
      <c r="O15" s="550"/>
      <c r="P15" s="550"/>
      <c r="Q15" s="550"/>
      <c r="R15" s="550"/>
      <c r="S15" s="550"/>
      <c r="T15" s="53"/>
      <c r="U15" s="53"/>
      <c r="V15" s="53"/>
      <c r="W15" s="53"/>
    </row>
    <row r="16" spans="1:36" ht="30" customHeight="1">
      <c r="B16" s="546" t="str">
        <f>IF(実績_補助対象経費=0,"",実績_補助対象経費)</f>
        <v/>
      </c>
      <c r="C16" s="546"/>
      <c r="D16" s="546"/>
      <c r="E16" s="546"/>
      <c r="F16" s="546"/>
      <c r="G16" s="546"/>
      <c r="H16" s="546" t="e">
        <f>IF(実績_補助対象経費="","",ROUNDDOWN(B16*1/3,0))</f>
        <v>#VALUE!</v>
      </c>
      <c r="I16" s="546"/>
      <c r="J16" s="546"/>
      <c r="K16" s="546"/>
      <c r="L16" s="546"/>
      <c r="M16" s="546"/>
      <c r="N16" s="547" t="e">
        <f>IF(実績_補助対象経費="","",IF(H16&gt;=1500000,2000000,IF(H16&lt;150000,"補助限度額未達",ROUNDDOWN(H16,-3))))</f>
        <v>#VALUE!</v>
      </c>
      <c r="O16" s="547"/>
      <c r="P16" s="547"/>
      <c r="Q16" s="547"/>
      <c r="R16" s="547"/>
      <c r="S16" s="547"/>
    </row>
    <row r="17" spans="2:29">
      <c r="B17" s="24" t="s">
        <v>331</v>
      </c>
      <c r="P17" s="53"/>
      <c r="Q17" s="53"/>
    </row>
    <row r="18" spans="2:29">
      <c r="P18" s="53"/>
      <c r="Q18" s="53"/>
    </row>
    <row r="19" spans="2:29" ht="21" customHeight="1">
      <c r="B19" s="174" t="s">
        <v>274</v>
      </c>
      <c r="C19" s="53"/>
      <c r="D19" s="53"/>
      <c r="E19" s="53"/>
      <c r="F19" s="53"/>
      <c r="G19" s="53"/>
      <c r="H19" s="53"/>
      <c r="I19" s="53"/>
      <c r="J19" s="53"/>
      <c r="K19" s="53"/>
      <c r="L19" s="53"/>
      <c r="M19" s="53"/>
      <c r="N19" s="53"/>
      <c r="O19" s="53"/>
      <c r="P19" s="53"/>
      <c r="Q19" s="53"/>
      <c r="R19" s="53"/>
      <c r="S19" s="53"/>
    </row>
    <row r="20" spans="2:29" ht="30" customHeight="1">
      <c r="B20" s="540" t="s">
        <v>272</v>
      </c>
      <c r="C20" s="541"/>
      <c r="D20" s="541"/>
      <c r="E20" s="541"/>
      <c r="F20" s="541"/>
      <c r="G20" s="541"/>
      <c r="H20" s="541"/>
      <c r="I20" s="542"/>
      <c r="J20" s="543" t="s">
        <v>273</v>
      </c>
      <c r="K20" s="544"/>
      <c r="L20" s="544"/>
      <c r="M20" s="544"/>
      <c r="N20" s="544"/>
      <c r="O20" s="544"/>
      <c r="P20" s="544"/>
      <c r="Q20" s="545"/>
      <c r="R20" s="543" t="s">
        <v>405</v>
      </c>
      <c r="S20" s="544"/>
      <c r="T20" s="544"/>
      <c r="U20" s="544"/>
      <c r="V20" s="544"/>
      <c r="W20" s="544"/>
      <c r="X20" s="544"/>
      <c r="Y20" s="545"/>
    </row>
    <row r="21" spans="2:29" ht="30" customHeight="1">
      <c r="B21" s="537">
        <f>IF(別紙５!W36="","",別紙５!W36)</f>
        <v>0</v>
      </c>
      <c r="C21" s="538"/>
      <c r="D21" s="538"/>
      <c r="E21" s="538"/>
      <c r="F21" s="538"/>
      <c r="G21" s="538"/>
      <c r="H21" s="538"/>
      <c r="I21" s="539"/>
      <c r="J21" s="537">
        <f>別紙５!W38</f>
        <v>0</v>
      </c>
      <c r="K21" s="538"/>
      <c r="L21" s="538"/>
      <c r="M21" s="538"/>
      <c r="N21" s="538"/>
      <c r="O21" s="538"/>
      <c r="P21" s="538"/>
      <c r="Q21" s="539"/>
      <c r="R21" s="537" t="e">
        <f>別紙１!AU52</f>
        <v>#DIV/0!</v>
      </c>
      <c r="S21" s="538"/>
      <c r="T21" s="538"/>
      <c r="U21" s="538"/>
      <c r="V21" s="538"/>
      <c r="W21" s="538"/>
      <c r="X21" s="538"/>
      <c r="Y21" s="539"/>
      <c r="AA21" s="53"/>
    </row>
    <row r="22" spans="2:29" ht="21" customHeight="1">
      <c r="C22" s="53"/>
      <c r="D22" s="53"/>
      <c r="E22" s="53"/>
      <c r="F22" s="53"/>
      <c r="G22" s="53"/>
      <c r="H22" s="53"/>
      <c r="I22" s="53"/>
      <c r="J22" s="53"/>
      <c r="K22" s="53"/>
      <c r="L22" s="53"/>
      <c r="M22" s="53"/>
      <c r="N22" s="53"/>
      <c r="O22" s="53"/>
      <c r="P22" s="53"/>
      <c r="Q22" s="53"/>
      <c r="R22" s="53"/>
      <c r="S22" s="53"/>
      <c r="AC22" s="53"/>
    </row>
    <row r="23" spans="2:29" ht="21" customHeight="1">
      <c r="B23" s="175" t="s">
        <v>277</v>
      </c>
      <c r="C23" s="53"/>
      <c r="D23" s="53"/>
      <c r="E23" s="53"/>
      <c r="F23" s="53"/>
      <c r="G23" s="53"/>
      <c r="H23" s="53"/>
      <c r="I23" s="53"/>
      <c r="J23" s="53"/>
      <c r="K23" s="53"/>
      <c r="L23" s="53"/>
      <c r="M23" s="53"/>
      <c r="N23" s="53"/>
      <c r="O23" s="53"/>
      <c r="P23" s="53"/>
      <c r="Q23" s="53"/>
      <c r="R23" s="53"/>
      <c r="S23" s="53"/>
      <c r="AC23" s="53"/>
    </row>
    <row r="24" spans="2:29" ht="30" customHeight="1">
      <c r="B24" s="536"/>
      <c r="C24" s="536"/>
      <c r="D24" s="536"/>
      <c r="E24" s="540" t="s">
        <v>275</v>
      </c>
      <c r="F24" s="541"/>
      <c r="G24" s="541"/>
      <c r="H24" s="541"/>
      <c r="I24" s="541"/>
      <c r="J24" s="541"/>
      <c r="K24" s="541"/>
      <c r="L24" s="542"/>
      <c r="M24" s="543" t="s">
        <v>276</v>
      </c>
      <c r="N24" s="544"/>
      <c r="O24" s="544"/>
      <c r="P24" s="544"/>
      <c r="Q24" s="544"/>
      <c r="R24" s="544"/>
      <c r="S24" s="544"/>
      <c r="T24" s="545"/>
    </row>
    <row r="25" spans="2:29" ht="30" customHeight="1">
      <c r="B25" s="499" t="s">
        <v>278</v>
      </c>
      <c r="C25" s="499"/>
      <c r="D25" s="499"/>
      <c r="E25" s="537">
        <f>別紙５!AO36</f>
        <v>0</v>
      </c>
      <c r="F25" s="538"/>
      <c r="G25" s="538"/>
      <c r="H25" s="538"/>
      <c r="I25" s="538"/>
      <c r="J25" s="538"/>
      <c r="K25" s="538"/>
      <c r="L25" s="539"/>
      <c r="M25" s="537">
        <f>別紙５!AO38</f>
        <v>0</v>
      </c>
      <c r="N25" s="538"/>
      <c r="O25" s="538"/>
      <c r="P25" s="538"/>
      <c r="Q25" s="538"/>
      <c r="R25" s="538"/>
      <c r="S25" s="538"/>
      <c r="T25" s="539"/>
    </row>
    <row r="26" spans="2:29" ht="30" customHeight="1">
      <c r="B26" s="499" t="s">
        <v>279</v>
      </c>
      <c r="C26" s="499"/>
      <c r="D26" s="499"/>
      <c r="E26" s="533" t="e">
        <f>(E25-B21)/B21</f>
        <v>#DIV/0!</v>
      </c>
      <c r="F26" s="534"/>
      <c r="G26" s="534"/>
      <c r="H26" s="534"/>
      <c r="I26" s="534"/>
      <c r="J26" s="534"/>
      <c r="K26" s="534"/>
      <c r="L26" s="535"/>
      <c r="M26" s="533" t="e">
        <f>(M25-J21)/J21</f>
        <v>#DIV/0!</v>
      </c>
      <c r="N26" s="534"/>
      <c r="O26" s="534"/>
      <c r="P26" s="534"/>
      <c r="Q26" s="534"/>
      <c r="R26" s="534"/>
      <c r="S26" s="534"/>
      <c r="T26" s="535"/>
    </row>
    <row r="27" spans="2:29" ht="21" customHeight="1">
      <c r="C27" s="53"/>
      <c r="D27" s="53"/>
      <c r="E27" s="53"/>
      <c r="F27" s="53"/>
      <c r="G27" s="53"/>
      <c r="H27" s="53"/>
      <c r="I27" s="53"/>
      <c r="J27" s="53"/>
      <c r="K27" s="53"/>
      <c r="L27" s="53"/>
      <c r="M27" s="53"/>
      <c r="N27" s="53"/>
      <c r="O27" s="53"/>
      <c r="P27" s="53"/>
      <c r="Q27" s="53"/>
      <c r="R27" s="53"/>
      <c r="S27" s="53"/>
    </row>
    <row r="28" spans="2:29" ht="21" customHeight="1">
      <c r="C28" s="53"/>
      <c r="D28" s="53"/>
      <c r="E28" s="53"/>
      <c r="F28" s="53"/>
      <c r="G28" s="53"/>
      <c r="H28" s="53"/>
      <c r="I28" s="53"/>
      <c r="J28" s="53"/>
      <c r="K28" s="53"/>
      <c r="L28" s="53"/>
      <c r="M28" s="53"/>
      <c r="N28" s="53"/>
      <c r="O28" s="53"/>
      <c r="P28" s="53"/>
      <c r="Q28" s="53"/>
      <c r="R28" s="53"/>
      <c r="S28" s="53"/>
    </row>
  </sheetData>
  <sheetProtection insertRows="0" deleteRows="0"/>
  <mergeCells count="33">
    <mergeCell ref="B15:G15"/>
    <mergeCell ref="H15:M15"/>
    <mergeCell ref="N15:S15"/>
    <mergeCell ref="W5:X5"/>
    <mergeCell ref="B8:G10"/>
    <mergeCell ref="H8:X10"/>
    <mergeCell ref="B12:G12"/>
    <mergeCell ref="H12:M12"/>
    <mergeCell ref="O12:T12"/>
    <mergeCell ref="B5:D5"/>
    <mergeCell ref="E5:H5"/>
    <mergeCell ref="J5:L5"/>
    <mergeCell ref="M5:N5"/>
    <mergeCell ref="Q5:S5"/>
    <mergeCell ref="T5:V5"/>
    <mergeCell ref="B16:G16"/>
    <mergeCell ref="H16:M16"/>
    <mergeCell ref="N16:S16"/>
    <mergeCell ref="B20:I20"/>
    <mergeCell ref="J20:Q20"/>
    <mergeCell ref="R20:Y20"/>
    <mergeCell ref="M26:T26"/>
    <mergeCell ref="B24:D24"/>
    <mergeCell ref="B25:D25"/>
    <mergeCell ref="B26:D26"/>
    <mergeCell ref="B21:I21"/>
    <mergeCell ref="J21:Q21"/>
    <mergeCell ref="E24:L24"/>
    <mergeCell ref="M24:T24"/>
    <mergeCell ref="E25:L25"/>
    <mergeCell ref="M25:T25"/>
    <mergeCell ref="E26:L26"/>
    <mergeCell ref="R21:Y21"/>
  </mergeCells>
  <phoneticPr fontId="2"/>
  <pageMargins left="0.7" right="0.7" top="0.73" bottom="0.39" header="0.3" footer="0.3"/>
  <pageSetup paperSize="9" orientation="portrait" r:id="rId1"/>
  <ignoredErrors>
    <ignoredError sqref="R21"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
  <sheetViews>
    <sheetView workbookViewId="0">
      <selection activeCell="I10" sqref="I10"/>
    </sheetView>
  </sheetViews>
  <sheetFormatPr defaultRowHeight="18"/>
  <cols>
    <col min="1" max="1" width="11" bestFit="1" customWidth="1"/>
    <col min="4" max="4" width="17.19921875" bestFit="1" customWidth="1"/>
    <col min="7" max="8" width="11" bestFit="1" customWidth="1"/>
    <col min="9" max="9" width="20.19921875" customWidth="1"/>
    <col min="10" max="10" width="13.69921875" customWidth="1"/>
    <col min="11" max="11" width="10" bestFit="1" customWidth="1"/>
  </cols>
  <sheetData>
    <row r="1" spans="1:16" ht="37.5" customHeight="1">
      <c r="B1" s="2" t="s">
        <v>96</v>
      </c>
      <c r="C1" s="2" t="s">
        <v>59</v>
      </c>
      <c r="D1" s="2" t="s">
        <v>1</v>
      </c>
      <c r="E1" s="2" t="s">
        <v>93</v>
      </c>
      <c r="F1" s="2" t="s">
        <v>7</v>
      </c>
      <c r="G1" s="2" t="s">
        <v>94</v>
      </c>
      <c r="H1" s="2" t="s">
        <v>95</v>
      </c>
      <c r="I1" s="2" t="s">
        <v>103</v>
      </c>
      <c r="J1" s="2" t="s">
        <v>104</v>
      </c>
      <c r="K1" s="2" t="s">
        <v>105</v>
      </c>
      <c r="L1" s="2" t="s">
        <v>83</v>
      </c>
      <c r="M1" s="2" t="s">
        <v>25</v>
      </c>
      <c r="N1" s="2" t="s">
        <v>85</v>
      </c>
      <c r="O1" s="2" t="s">
        <v>86</v>
      </c>
      <c r="P1" s="2" t="s">
        <v>107</v>
      </c>
    </row>
    <row r="2" spans="1:16">
      <c r="A2" t="s">
        <v>100</v>
      </c>
      <c r="B2" t="str">
        <f>IF(第■回="","",第■回)</f>
        <v/>
      </c>
      <c r="C2" t="str">
        <f>IF(郵便番号="","",郵便番号)</f>
        <v/>
      </c>
      <c r="D2" t="str">
        <f>IF(住所="","",住所)</f>
        <v/>
      </c>
      <c r="E2" t="str">
        <f>IF(ﾌﾘｶﾞﾅ="","",ﾌﾘｶﾞﾅ)</f>
        <v/>
      </c>
      <c r="F2" t="str">
        <f>IF(名称="","",名称)</f>
        <v/>
      </c>
      <c r="G2" t="str">
        <f>IF(代表者役職="","",代表者役職)</f>
        <v/>
      </c>
      <c r="H2" t="str">
        <f>IF(代表者氏名="","",代表者氏名)</f>
        <v/>
      </c>
      <c r="I2" t="str">
        <f>IF(事業概要="","",事業概要)</f>
        <v/>
      </c>
      <c r="J2" s="13">
        <f>IF(補助対象経費="","",補助対象経費)</f>
        <v>0</v>
      </c>
      <c r="K2" s="13">
        <f>IF(補助金額="","",補助金額)</f>
        <v>0</v>
      </c>
      <c r="L2" s="13" t="str">
        <f>IF(金融機関名="","",金融機関名)</f>
        <v/>
      </c>
      <c r="M2" s="13" t="str">
        <f>IF(支店名="","",支店名)</f>
        <v/>
      </c>
      <c r="N2" s="13" t="str">
        <f>IF(預金種別="","",預金種別)</f>
        <v/>
      </c>
      <c r="O2" s="13" t="str">
        <f>IF(口座番号="","",口座番号)</f>
        <v/>
      </c>
      <c r="P2" s="13" t="str">
        <f>IF(口座名義="","",口座名義)</f>
        <v/>
      </c>
    </row>
    <row r="3" spans="1:16">
      <c r="A3" t="s">
        <v>101</v>
      </c>
      <c r="B3" t="str">
        <f>IF(第■回="","",第■回)</f>
        <v/>
      </c>
      <c r="C3" t="str">
        <f>IF(郵便番号="","",郵便番号)</f>
        <v/>
      </c>
      <c r="D3" t="str">
        <f>IF(住所="","",住所)</f>
        <v/>
      </c>
      <c r="E3" t="str">
        <f>IF(ﾌﾘｶﾞﾅ="","",ﾌﾘｶﾞﾅ)</f>
        <v/>
      </c>
      <c r="F3" t="str">
        <f>IF(名称="","",名称)</f>
        <v/>
      </c>
      <c r="G3" t="str">
        <f>IF(代表者役職="","",代表者役職)</f>
        <v/>
      </c>
      <c r="H3" t="str">
        <f>IF(代表者氏名="","",代表者氏名)</f>
        <v/>
      </c>
      <c r="I3" t="str">
        <f>IF(事業概要="","",事業概要)</f>
        <v/>
      </c>
      <c r="J3" s="13">
        <f>IF(実績_補助対象経費="","",実績_補助対象経費)</f>
        <v>0</v>
      </c>
      <c r="K3" s="13" t="e">
        <f>IF(実績_補助金額="","",実績_補助金額)</f>
        <v>#VALUE!</v>
      </c>
      <c r="L3" s="13" t="str">
        <f>IF(金融機関名="","",金融機関名)</f>
        <v/>
      </c>
      <c r="M3" s="13" t="str">
        <f>IF(支店名="","",支店名)</f>
        <v/>
      </c>
      <c r="N3" s="13" t="str">
        <f>IF(預金種別="","",預金種別)</f>
        <v/>
      </c>
      <c r="O3" s="13" t="str">
        <f>IF(口座番号="","",口座番号)</f>
        <v/>
      </c>
      <c r="P3" s="13" t="str">
        <f>IF(口座名義="","",口座名義)</f>
        <v/>
      </c>
    </row>
  </sheetData>
  <phoneticPr fontId="2"/>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pageSetUpPr fitToPage="1"/>
  </sheetPr>
  <dimension ref="A1:N25"/>
  <sheetViews>
    <sheetView topLeftCell="A4" zoomScaleNormal="100" zoomScaleSheetLayoutView="70" workbookViewId="0">
      <selection activeCell="I19" sqref="I19:J19"/>
    </sheetView>
  </sheetViews>
  <sheetFormatPr defaultColWidth="9" defaultRowHeight="18"/>
  <cols>
    <col min="1" max="1" width="1" style="47" customWidth="1"/>
    <col min="2" max="2" width="32" style="47" customWidth="1"/>
    <col min="3" max="3" width="20" style="47" customWidth="1"/>
    <col min="4" max="8" width="16.69921875" style="47" customWidth="1"/>
    <col min="9" max="9" width="12" style="47" customWidth="1"/>
    <col min="10" max="10" width="20" style="47" customWidth="1"/>
    <col min="11" max="11" width="1" style="47" customWidth="1"/>
    <col min="12" max="12" width="12.69921875" style="47" customWidth="1"/>
    <col min="13" max="13" width="11" style="47" bestFit="1" customWidth="1"/>
    <col min="14" max="14" width="1.69921875" style="47" customWidth="1"/>
    <col min="15" max="16384" width="9" style="47"/>
  </cols>
  <sheetData>
    <row r="1" spans="1:14" ht="19.8">
      <c r="A1" s="177"/>
      <c r="B1" s="87" t="s">
        <v>404</v>
      </c>
      <c r="C1" s="177"/>
      <c r="D1" s="177"/>
      <c r="E1" s="177"/>
      <c r="F1" s="177"/>
      <c r="G1" s="177"/>
      <c r="H1" s="177"/>
      <c r="I1" s="177"/>
      <c r="J1" s="177"/>
      <c r="K1" s="177"/>
      <c r="N1" s="177"/>
    </row>
    <row r="2" spans="1:14" ht="26.4">
      <c r="A2" s="616" t="s">
        <v>468</v>
      </c>
      <c r="B2" s="616"/>
      <c r="C2" s="616"/>
      <c r="D2" s="616"/>
      <c r="E2" s="616"/>
      <c r="F2" s="616"/>
      <c r="G2" s="616"/>
      <c r="H2" s="616"/>
      <c r="I2" s="616"/>
      <c r="J2" s="616"/>
      <c r="K2" s="179"/>
      <c r="L2" s="180"/>
      <c r="M2" s="180"/>
      <c r="N2" s="177"/>
    </row>
    <row r="3" spans="1:14" ht="14.25" customHeight="1">
      <c r="A3" s="177"/>
      <c r="B3" s="178"/>
      <c r="C3" s="177"/>
      <c r="D3" s="177"/>
      <c r="E3" s="177"/>
      <c r="F3" s="177"/>
      <c r="G3" s="177"/>
      <c r="H3" s="177"/>
      <c r="I3" s="177"/>
      <c r="J3" s="177"/>
      <c r="K3" s="177"/>
      <c r="N3" s="177"/>
    </row>
    <row r="4" spans="1:14" ht="15" customHeight="1" thickBot="1">
      <c r="A4" s="177"/>
      <c r="B4" s="181" t="s">
        <v>187</v>
      </c>
      <c r="C4" s="181"/>
      <c r="D4" s="181"/>
      <c r="E4" s="181"/>
      <c r="F4" s="182"/>
      <c r="G4" s="177"/>
      <c r="H4" s="182" t="s">
        <v>188</v>
      </c>
      <c r="J4" s="182"/>
      <c r="K4" s="177"/>
      <c r="N4" s="177"/>
    </row>
    <row r="5" spans="1:14" ht="31.5" customHeight="1">
      <c r="A5" s="177"/>
      <c r="B5" s="617"/>
      <c r="C5" s="618"/>
      <c r="D5" s="619" t="s">
        <v>189</v>
      </c>
      <c r="E5" s="619"/>
      <c r="F5" s="620" t="s">
        <v>190</v>
      </c>
      <c r="G5" s="621"/>
      <c r="H5" s="622"/>
      <c r="I5" s="183"/>
      <c r="J5" s="184"/>
      <c r="K5" s="177"/>
    </row>
    <row r="6" spans="1:14" ht="21.75" customHeight="1">
      <c r="A6" s="177"/>
      <c r="B6" s="623" t="s">
        <v>191</v>
      </c>
      <c r="C6" s="624"/>
      <c r="D6" s="609"/>
      <c r="E6" s="609"/>
      <c r="F6" s="604"/>
      <c r="G6" s="605"/>
      <c r="H6" s="606"/>
      <c r="I6" s="185"/>
      <c r="J6" s="625"/>
      <c r="K6" s="186"/>
      <c r="L6" s="187"/>
    </row>
    <row r="7" spans="1:14" ht="21.75" customHeight="1">
      <c r="A7" s="177"/>
      <c r="B7" s="623" t="s">
        <v>192</v>
      </c>
      <c r="C7" s="624"/>
      <c r="D7" s="609"/>
      <c r="E7" s="609"/>
      <c r="F7" s="604"/>
      <c r="G7" s="605"/>
      <c r="H7" s="606"/>
      <c r="I7" s="185"/>
      <c r="J7" s="625"/>
      <c r="K7" s="186"/>
      <c r="L7" s="187"/>
    </row>
    <row r="8" spans="1:14" ht="21.75" customHeight="1" thickBot="1">
      <c r="A8" s="177"/>
      <c r="B8" s="607" t="s">
        <v>193</v>
      </c>
      <c r="C8" s="608"/>
      <c r="D8" s="609"/>
      <c r="E8" s="609"/>
      <c r="F8" s="604"/>
      <c r="G8" s="605"/>
      <c r="H8" s="606"/>
      <c r="I8" s="185"/>
      <c r="J8" s="625"/>
      <c r="K8" s="186"/>
      <c r="L8" s="187"/>
    </row>
    <row r="9" spans="1:14" ht="21.75" customHeight="1" thickTop="1" thickBot="1">
      <c r="A9" s="177"/>
      <c r="B9" s="610" t="s">
        <v>194</v>
      </c>
      <c r="C9" s="611"/>
      <c r="D9" s="612">
        <f>SUM(D6:E8)</f>
        <v>0</v>
      </c>
      <c r="E9" s="612"/>
      <c r="F9" s="613"/>
      <c r="G9" s="614"/>
      <c r="H9" s="615"/>
      <c r="I9" s="185"/>
      <c r="J9" s="625"/>
      <c r="K9" s="186"/>
      <c r="L9" s="187"/>
    </row>
    <row r="10" spans="1:14" ht="15.75" customHeight="1">
      <c r="A10" s="177"/>
      <c r="B10" s="178"/>
      <c r="C10" s="177"/>
      <c r="D10" s="177"/>
      <c r="E10" s="177"/>
      <c r="F10" s="177"/>
      <c r="G10" s="177"/>
      <c r="H10" s="177"/>
      <c r="I10" s="177"/>
      <c r="J10" s="177"/>
      <c r="K10" s="177"/>
      <c r="N10" s="177"/>
    </row>
    <row r="11" spans="1:14" ht="15.75" customHeight="1" thickBot="1">
      <c r="A11" s="177"/>
      <c r="B11" s="181" t="s">
        <v>195</v>
      </c>
      <c r="C11" s="181"/>
      <c r="D11" s="181"/>
      <c r="E11" s="181"/>
      <c r="F11" s="181"/>
      <c r="G11" s="181"/>
      <c r="H11" s="182"/>
      <c r="I11" s="182"/>
      <c r="J11" s="182" t="s">
        <v>188</v>
      </c>
      <c r="K11" s="177"/>
      <c r="N11" s="177"/>
    </row>
    <row r="12" spans="1:14" ht="25.5" customHeight="1">
      <c r="A12" s="177"/>
      <c r="B12" s="595" t="s">
        <v>99</v>
      </c>
      <c r="C12" s="597" t="s">
        <v>196</v>
      </c>
      <c r="D12" s="597" t="s">
        <v>449</v>
      </c>
      <c r="E12" s="599" t="s">
        <v>198</v>
      </c>
      <c r="F12" s="601" t="s">
        <v>199</v>
      </c>
      <c r="G12" s="597" t="s">
        <v>200</v>
      </c>
      <c r="H12" s="603"/>
      <c r="I12" s="579" t="s">
        <v>201</v>
      </c>
      <c r="J12" s="580"/>
    </row>
    <row r="13" spans="1:14" ht="25.5" customHeight="1" thickBot="1">
      <c r="A13" s="177"/>
      <c r="B13" s="596"/>
      <c r="C13" s="598"/>
      <c r="D13" s="598"/>
      <c r="E13" s="600"/>
      <c r="F13" s="602"/>
      <c r="G13" s="188" t="s">
        <v>202</v>
      </c>
      <c r="H13" s="189" t="s">
        <v>203</v>
      </c>
      <c r="I13" s="581"/>
      <c r="J13" s="582"/>
    </row>
    <row r="14" spans="1:14" ht="25.05" customHeight="1">
      <c r="A14" s="177"/>
      <c r="B14" s="190"/>
      <c r="C14" s="191"/>
      <c r="D14" s="192"/>
      <c r="E14" s="192"/>
      <c r="F14" s="583"/>
      <c r="G14" s="583"/>
      <c r="H14" s="586"/>
      <c r="I14" s="589"/>
      <c r="J14" s="590"/>
    </row>
    <row r="15" spans="1:14" ht="25.05" customHeight="1">
      <c r="A15" s="177"/>
      <c r="B15" s="193"/>
      <c r="C15" s="194"/>
      <c r="D15" s="195"/>
      <c r="E15" s="195"/>
      <c r="F15" s="584"/>
      <c r="G15" s="584"/>
      <c r="H15" s="587"/>
      <c r="I15" s="591"/>
      <c r="J15" s="592"/>
    </row>
    <row r="16" spans="1:14" ht="25.05" customHeight="1">
      <c r="A16" s="177"/>
      <c r="B16" s="193"/>
      <c r="C16" s="194"/>
      <c r="D16" s="195"/>
      <c r="E16" s="195"/>
      <c r="F16" s="584"/>
      <c r="G16" s="584"/>
      <c r="H16" s="587"/>
      <c r="I16" s="591"/>
      <c r="J16" s="592"/>
    </row>
    <row r="17" spans="1:14" ht="25.05" customHeight="1">
      <c r="A17" s="177"/>
      <c r="B17" s="193"/>
      <c r="C17" s="194"/>
      <c r="D17" s="195"/>
      <c r="E17" s="195"/>
      <c r="F17" s="584"/>
      <c r="G17" s="584"/>
      <c r="H17" s="587"/>
      <c r="I17" s="591"/>
      <c r="J17" s="592"/>
    </row>
    <row r="18" spans="1:14" ht="25.05" customHeight="1" thickBot="1">
      <c r="A18" s="177"/>
      <c r="B18" s="196"/>
      <c r="C18" s="197"/>
      <c r="D18" s="198"/>
      <c r="E18" s="198"/>
      <c r="F18" s="585"/>
      <c r="G18" s="585"/>
      <c r="H18" s="588"/>
      <c r="I18" s="593"/>
      <c r="J18" s="594"/>
    </row>
    <row r="19" spans="1:14" ht="25.05" customHeight="1" thickTop="1" thickBot="1">
      <c r="A19" s="177"/>
      <c r="B19" s="566" t="s">
        <v>204</v>
      </c>
      <c r="C19" s="567"/>
      <c r="D19" s="199">
        <f>SUM(D14:D18)</f>
        <v>0</v>
      </c>
      <c r="E19" s="199">
        <f t="shared" ref="E19" si="0">SUM(E14:E18)</f>
        <v>0</v>
      </c>
      <c r="F19" s="199">
        <f>ROUNDDOWN(補助対象経費*1/3,-3)</f>
        <v>0</v>
      </c>
      <c r="G19" s="199">
        <f>+F19</f>
        <v>0</v>
      </c>
      <c r="H19" s="200">
        <f>+D19-G19</f>
        <v>0</v>
      </c>
      <c r="I19" s="568"/>
      <c r="J19" s="569"/>
    </row>
    <row r="20" spans="1:14">
      <c r="A20" s="177"/>
      <c r="B20" s="201"/>
      <c r="C20" s="201"/>
      <c r="D20" s="201"/>
      <c r="E20" s="202"/>
      <c r="F20" s="203"/>
      <c r="G20" s="202"/>
      <c r="H20" s="202"/>
      <c r="I20" s="202"/>
      <c r="J20" s="202"/>
      <c r="K20" s="202"/>
      <c r="L20" s="204"/>
      <c r="M20" s="204"/>
      <c r="N20" s="202"/>
    </row>
    <row r="21" spans="1:14" ht="14.25" customHeight="1">
      <c r="A21" s="177"/>
      <c r="B21" s="181" t="s">
        <v>205</v>
      </c>
      <c r="C21" s="177"/>
      <c r="D21" s="177"/>
      <c r="E21" s="205"/>
      <c r="F21" s="206"/>
      <c r="G21" s="177" t="s">
        <v>206</v>
      </c>
      <c r="H21" s="177"/>
      <c r="I21" s="177"/>
      <c r="J21" s="177"/>
      <c r="K21" s="177"/>
      <c r="N21" s="177"/>
    </row>
    <row r="22" spans="1:14" ht="13.5" customHeight="1">
      <c r="A22" s="177"/>
      <c r="B22" s="181" t="s">
        <v>207</v>
      </c>
      <c r="C22" s="181"/>
      <c r="D22" s="177"/>
      <c r="E22" s="177"/>
      <c r="F22" s="177"/>
      <c r="G22" s="570"/>
      <c r="H22" s="571"/>
      <c r="I22" s="571"/>
      <c r="J22" s="572"/>
      <c r="K22" s="177"/>
      <c r="N22" s="177"/>
    </row>
    <row r="23" spans="1:14">
      <c r="A23" s="177"/>
      <c r="B23" s="181" t="s">
        <v>208</v>
      </c>
      <c r="C23" s="181"/>
      <c r="D23" s="177"/>
      <c r="E23" s="177"/>
      <c r="F23" s="177"/>
      <c r="G23" s="573"/>
      <c r="H23" s="574"/>
      <c r="I23" s="574"/>
      <c r="J23" s="575"/>
      <c r="K23" s="177"/>
      <c r="N23" s="177"/>
    </row>
    <row r="24" spans="1:14">
      <c r="B24" s="181" t="s">
        <v>209</v>
      </c>
      <c r="G24" s="576"/>
      <c r="H24" s="577"/>
      <c r="I24" s="577"/>
      <c r="J24" s="578"/>
    </row>
    <row r="25" spans="1:14">
      <c r="B25" s="181" t="s">
        <v>210</v>
      </c>
    </row>
  </sheetData>
  <mergeCells count="35">
    <mergeCell ref="A2:J2"/>
    <mergeCell ref="B5:C5"/>
    <mergeCell ref="D5:E5"/>
    <mergeCell ref="F5:H5"/>
    <mergeCell ref="B6:C6"/>
    <mergeCell ref="D6:E6"/>
    <mergeCell ref="F6:H6"/>
    <mergeCell ref="J6:J9"/>
    <mergeCell ref="B7:C7"/>
    <mergeCell ref="D7:E7"/>
    <mergeCell ref="F12:F13"/>
    <mergeCell ref="G12:H12"/>
    <mergeCell ref="F7:H7"/>
    <mergeCell ref="B8:C8"/>
    <mergeCell ref="D8:E8"/>
    <mergeCell ref="F8:H8"/>
    <mergeCell ref="B9:C9"/>
    <mergeCell ref="D9:E9"/>
    <mergeCell ref="F9:H9"/>
    <mergeCell ref="B19:C19"/>
    <mergeCell ref="I19:J19"/>
    <mergeCell ref="G22:J24"/>
    <mergeCell ref="I12:J13"/>
    <mergeCell ref="F14:F18"/>
    <mergeCell ref="G14:G18"/>
    <mergeCell ref="H14:H18"/>
    <mergeCell ref="I14:J14"/>
    <mergeCell ref="I15:J15"/>
    <mergeCell ref="I16:J16"/>
    <mergeCell ref="I17:J17"/>
    <mergeCell ref="I18:J18"/>
    <mergeCell ref="B12:B13"/>
    <mergeCell ref="C12:C13"/>
    <mergeCell ref="D12:D13"/>
    <mergeCell ref="E12:E13"/>
  </mergeCells>
  <phoneticPr fontId="2"/>
  <pageMargins left="0.70866141732283472" right="0.70866141732283472" top="0.74803149606299213" bottom="0.74803149606299213" header="0.31496062992125984" footer="0.31496062992125984"/>
  <pageSetup paperSize="9" scale="4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pageSetUpPr fitToPage="1"/>
  </sheetPr>
  <dimension ref="A1:F26"/>
  <sheetViews>
    <sheetView showGridLines="0" view="pageBreakPreview" zoomScaleNormal="100" zoomScaleSheetLayoutView="100" workbookViewId="0">
      <selection activeCell="D8" sqref="D8"/>
    </sheetView>
  </sheetViews>
  <sheetFormatPr defaultColWidth="8.796875" defaultRowHeight="18"/>
  <cols>
    <col min="1" max="1" width="6.59765625" style="53" customWidth="1"/>
    <col min="2" max="3" width="27.796875" style="53" customWidth="1"/>
    <col min="4" max="4" width="60.59765625" style="53" customWidth="1"/>
    <col min="5" max="5" width="3.09765625" style="53" customWidth="1"/>
    <col min="6" max="16384" width="8.796875" style="53"/>
  </cols>
  <sheetData>
    <row r="1" spans="1:6" ht="19.8">
      <c r="A1" s="62" t="s">
        <v>471</v>
      </c>
      <c r="D1" s="169" t="str">
        <f>IF(名称="","","名称："&amp;名称)</f>
        <v/>
      </c>
    </row>
    <row r="2" spans="1:6" ht="19.8">
      <c r="A2" s="62"/>
      <c r="D2" s="169"/>
    </row>
    <row r="3" spans="1:6" ht="22.2">
      <c r="A3" s="157" t="s">
        <v>469</v>
      </c>
      <c r="F3" s="61"/>
    </row>
    <row r="4" spans="1:6" ht="22.2">
      <c r="A4" s="207"/>
      <c r="F4" s="61"/>
    </row>
    <row r="5" spans="1:6" ht="10.050000000000001" customHeight="1"/>
    <row r="6" spans="1:6">
      <c r="A6" s="174" t="s">
        <v>58</v>
      </c>
    </row>
    <row r="7" spans="1:6">
      <c r="A7" s="173" t="s">
        <v>46</v>
      </c>
      <c r="B7" s="208" t="s">
        <v>45</v>
      </c>
      <c r="C7" s="209" t="s">
        <v>92</v>
      </c>
      <c r="D7" s="208" t="s">
        <v>48</v>
      </c>
    </row>
    <row r="8" spans="1:6" ht="40.049999999999997" customHeight="1">
      <c r="A8" s="136">
        <v>1</v>
      </c>
      <c r="B8" s="210"/>
      <c r="C8" s="210"/>
      <c r="D8" s="211"/>
    </row>
    <row r="9" spans="1:6" ht="40.049999999999997" customHeight="1">
      <c r="A9" s="136">
        <v>2</v>
      </c>
      <c r="B9" s="210"/>
      <c r="C9" s="210"/>
      <c r="D9" s="211"/>
    </row>
    <row r="10" spans="1:6" ht="40.049999999999997" customHeight="1">
      <c r="A10" s="136">
        <v>3</v>
      </c>
      <c r="B10" s="210"/>
      <c r="C10" s="210"/>
      <c r="D10" s="211"/>
    </row>
    <row r="11" spans="1:6" ht="40.049999999999997" customHeight="1">
      <c r="A11" s="136">
        <v>4</v>
      </c>
      <c r="B11" s="210"/>
      <c r="C11" s="210"/>
      <c r="D11" s="211"/>
    </row>
    <row r="12" spans="1:6" ht="40.049999999999997" customHeight="1">
      <c r="A12" s="136">
        <v>5</v>
      </c>
      <c r="B12" s="210"/>
      <c r="C12" s="210"/>
      <c r="D12" s="211"/>
    </row>
    <row r="13" spans="1:6" ht="40.049999999999997" hidden="1" customHeight="1">
      <c r="A13" s="136">
        <v>6</v>
      </c>
      <c r="B13" s="212" t="e">
        <f>IF(ISBLANK(#REF!),"",#REF!)</f>
        <v>#REF!</v>
      </c>
      <c r="C13" s="212"/>
      <c r="D13" s="211"/>
    </row>
    <row r="14" spans="1:6" ht="40.049999999999997" hidden="1" customHeight="1">
      <c r="A14" s="136">
        <v>7</v>
      </c>
      <c r="B14" s="212" t="e">
        <f>IF(ISBLANK(#REF!),"",#REF!)</f>
        <v>#REF!</v>
      </c>
      <c r="C14" s="212"/>
      <c r="D14" s="211"/>
    </row>
    <row r="15" spans="1:6" ht="40.049999999999997" hidden="1" customHeight="1">
      <c r="A15" s="136">
        <v>8</v>
      </c>
      <c r="B15" s="212" t="e">
        <f>IF(ISBLANK(#REF!),"",#REF!)</f>
        <v>#REF!</v>
      </c>
      <c r="C15" s="212"/>
      <c r="D15" s="211"/>
    </row>
    <row r="16" spans="1:6" ht="40.049999999999997" hidden="1" customHeight="1">
      <c r="A16" s="136">
        <v>9</v>
      </c>
      <c r="B16" s="212" t="e">
        <f>IF(ISBLANK(#REF!),"",#REF!)</f>
        <v>#REF!</v>
      </c>
      <c r="C16" s="212"/>
      <c r="D16" s="211"/>
    </row>
    <row r="17" spans="1:4" ht="40.049999999999997" hidden="1" customHeight="1">
      <c r="A17" s="136">
        <v>10</v>
      </c>
      <c r="B17" s="212" t="e">
        <f>IF(ISBLANK(#REF!),"",#REF!)</f>
        <v>#REF!</v>
      </c>
      <c r="C17" s="212"/>
      <c r="D17" s="211"/>
    </row>
    <row r="18" spans="1:4" hidden="1">
      <c r="A18" s="144"/>
      <c r="B18" s="213" t="s">
        <v>49</v>
      </c>
      <c r="C18" s="213"/>
      <c r="D18" s="214"/>
    </row>
    <row r="20" spans="1:4">
      <c r="A20" s="174" t="s">
        <v>462</v>
      </c>
    </row>
    <row r="21" spans="1:4">
      <c r="A21" s="626"/>
      <c r="B21" s="626"/>
      <c r="C21" s="626"/>
      <c r="D21" s="626"/>
    </row>
    <row r="22" spans="1:4">
      <c r="A22" s="626"/>
      <c r="B22" s="626"/>
      <c r="C22" s="626"/>
      <c r="D22" s="626"/>
    </row>
    <row r="23" spans="1:4">
      <c r="A23" s="626"/>
      <c r="B23" s="626"/>
      <c r="C23" s="626"/>
      <c r="D23" s="626"/>
    </row>
    <row r="24" spans="1:4">
      <c r="A24" s="626"/>
      <c r="B24" s="626"/>
      <c r="C24" s="626"/>
      <c r="D24" s="626"/>
    </row>
    <row r="25" spans="1:4">
      <c r="A25" s="626"/>
      <c r="B25" s="626"/>
      <c r="C25" s="626"/>
      <c r="D25" s="626"/>
    </row>
    <row r="26" spans="1:4">
      <c r="A26" s="626"/>
      <c r="B26" s="626"/>
      <c r="C26" s="626"/>
      <c r="D26" s="626"/>
    </row>
  </sheetData>
  <sheetProtection formatRows="0"/>
  <mergeCells count="1">
    <mergeCell ref="A21:D26"/>
  </mergeCells>
  <phoneticPr fontId="2"/>
  <printOptions horizontalCentered="1"/>
  <pageMargins left="0.70866141732283472" right="0.6692913385826772" top="0.74803149606299213" bottom="0.43307086614173229" header="0.31496062992125984" footer="0.31496062992125984"/>
  <pageSetup paperSize="9" scale="65"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pageSetUpPr fitToPage="1"/>
  </sheetPr>
  <dimension ref="A1:N35"/>
  <sheetViews>
    <sheetView showGridLines="0" view="pageBreakPreview" zoomScaleNormal="100" zoomScaleSheetLayoutView="100" workbookViewId="0">
      <selection activeCell="O10" sqref="O10"/>
    </sheetView>
  </sheetViews>
  <sheetFormatPr defaultColWidth="7.09765625" defaultRowHeight="18"/>
  <cols>
    <col min="1" max="1" width="7.09765625" style="24"/>
    <col min="2" max="2" width="3.796875" style="24" customWidth="1"/>
    <col min="3" max="10" width="7.09765625" style="24"/>
    <col min="11" max="11" width="8.59765625" style="24" customWidth="1"/>
    <col min="12" max="12" width="3.59765625" style="24" customWidth="1"/>
    <col min="13" max="16384" width="7.09765625" style="24"/>
  </cols>
  <sheetData>
    <row r="1" spans="1:14" ht="19.8">
      <c r="A1" s="88" t="s">
        <v>483</v>
      </c>
      <c r="N1" s="170"/>
    </row>
    <row r="2" spans="1:14" ht="22.2">
      <c r="A2" s="53"/>
      <c r="B2" s="53"/>
      <c r="C2" s="53"/>
      <c r="D2" s="53"/>
      <c r="E2" s="53"/>
      <c r="F2" s="53"/>
      <c r="G2" s="53"/>
      <c r="H2" s="53"/>
      <c r="I2" s="53"/>
      <c r="J2" s="215" t="str">
        <f>IF(名称="","","名称："&amp;名称)</f>
        <v/>
      </c>
    </row>
    <row r="3" spans="1:14" ht="22.8" customHeight="1">
      <c r="A3" s="53"/>
      <c r="B3" s="227" t="s">
        <v>470</v>
      </c>
      <c r="C3" s="53"/>
      <c r="D3" s="53"/>
      <c r="E3" s="53"/>
      <c r="F3" s="53"/>
      <c r="G3" s="53"/>
      <c r="H3" s="53"/>
      <c r="I3" s="53"/>
      <c r="J3" s="53"/>
      <c r="N3" s="170"/>
    </row>
    <row r="4" spans="1:14" ht="22.8" customHeight="1">
      <c r="A4" s="53"/>
      <c r="B4" s="157"/>
      <c r="C4" s="53"/>
      <c r="D4" s="53"/>
      <c r="E4" s="53"/>
      <c r="F4" s="53"/>
      <c r="G4" s="53"/>
      <c r="H4" s="53"/>
      <c r="I4" s="53"/>
      <c r="J4" s="53"/>
      <c r="N4" s="170"/>
    </row>
    <row r="5" spans="1:14" ht="19.8">
      <c r="A5" s="53"/>
      <c r="B5" s="164" t="s">
        <v>323</v>
      </c>
      <c r="C5" s="62"/>
      <c r="D5" s="62"/>
      <c r="E5" s="62"/>
      <c r="F5" s="62"/>
      <c r="G5" s="62"/>
      <c r="H5" s="62"/>
      <c r="I5" s="62"/>
      <c r="J5" s="62"/>
      <c r="K5" s="66"/>
    </row>
    <row r="6" spans="1:14" ht="19.8">
      <c r="A6" s="53"/>
      <c r="B6" s="66"/>
      <c r="C6" s="66" t="s">
        <v>324</v>
      </c>
      <c r="D6" s="319"/>
      <c r="E6" s="319"/>
      <c r="F6" s="319"/>
      <c r="G6" s="319"/>
      <c r="H6" s="319"/>
      <c r="I6" s="319"/>
      <c r="J6" s="319"/>
      <c r="K6" s="319"/>
    </row>
    <row r="7" spans="1:14" ht="18" customHeight="1">
      <c r="A7" s="53"/>
      <c r="B7" s="66"/>
      <c r="C7" s="66" t="s">
        <v>325</v>
      </c>
      <c r="D7" s="319"/>
      <c r="E7" s="319"/>
      <c r="F7" s="319"/>
      <c r="G7" s="319"/>
      <c r="H7" s="319"/>
      <c r="I7" s="319"/>
      <c r="J7" s="319"/>
      <c r="K7" s="319"/>
    </row>
    <row r="8" spans="1:14" ht="18" customHeight="1">
      <c r="A8" s="53"/>
      <c r="B8" s="62"/>
      <c r="C8" s="62"/>
      <c r="D8" s="62"/>
      <c r="E8" s="62"/>
      <c r="F8" s="62"/>
      <c r="G8" s="62"/>
      <c r="H8" s="62"/>
      <c r="I8" s="62"/>
      <c r="J8" s="62"/>
      <c r="K8" s="66"/>
    </row>
    <row r="9" spans="1:14" ht="25.05" customHeight="1">
      <c r="A9" s="53"/>
      <c r="B9" s="62" t="s">
        <v>320</v>
      </c>
      <c r="C9" s="62"/>
      <c r="D9" s="62"/>
      <c r="E9" s="62"/>
      <c r="F9" s="62"/>
      <c r="G9" s="62"/>
      <c r="H9" s="62"/>
      <c r="I9" s="62"/>
      <c r="J9" s="62"/>
      <c r="K9" s="66"/>
    </row>
    <row r="10" spans="1:14" ht="25.05" customHeight="1">
      <c r="A10" s="53"/>
      <c r="B10" s="627" t="s">
        <v>291</v>
      </c>
      <c r="C10" s="628"/>
      <c r="D10" s="628"/>
      <c r="E10" s="628"/>
      <c r="F10" s="628"/>
      <c r="G10" s="628"/>
      <c r="H10" s="628"/>
      <c r="I10" s="628"/>
      <c r="J10" s="628"/>
      <c r="K10" s="629"/>
    </row>
    <row r="11" spans="1:14" ht="25.05" customHeight="1">
      <c r="A11" s="53"/>
      <c r="B11" s="627" t="s">
        <v>291</v>
      </c>
      <c r="C11" s="628"/>
      <c r="D11" s="628"/>
      <c r="E11" s="628"/>
      <c r="F11" s="628"/>
      <c r="G11" s="628"/>
      <c r="H11" s="628"/>
      <c r="I11" s="628"/>
      <c r="J11" s="628"/>
      <c r="K11" s="629"/>
    </row>
    <row r="12" spans="1:14" ht="25.05" customHeight="1">
      <c r="A12" s="53"/>
      <c r="B12" s="627" t="s">
        <v>291</v>
      </c>
      <c r="C12" s="628"/>
      <c r="D12" s="628"/>
      <c r="E12" s="628"/>
      <c r="F12" s="628"/>
      <c r="G12" s="628"/>
      <c r="H12" s="628"/>
      <c r="I12" s="628"/>
      <c r="J12" s="628"/>
      <c r="K12" s="629"/>
    </row>
    <row r="13" spans="1:14" ht="25.05" customHeight="1">
      <c r="A13" s="53"/>
      <c r="B13" s="627" t="s">
        <v>291</v>
      </c>
      <c r="C13" s="628"/>
      <c r="D13" s="628"/>
      <c r="E13" s="628"/>
      <c r="F13" s="628"/>
      <c r="G13" s="628"/>
      <c r="H13" s="628"/>
      <c r="I13" s="628"/>
      <c r="J13" s="628"/>
      <c r="K13" s="629"/>
    </row>
    <row r="14" spans="1:14" ht="25.05" customHeight="1">
      <c r="A14" s="53"/>
      <c r="B14" s="627" t="s">
        <v>291</v>
      </c>
      <c r="C14" s="628"/>
      <c r="D14" s="628"/>
      <c r="E14" s="628"/>
      <c r="F14" s="628"/>
      <c r="G14" s="628"/>
      <c r="H14" s="628"/>
      <c r="I14" s="628"/>
      <c r="J14" s="628"/>
      <c r="K14" s="629"/>
    </row>
    <row r="15" spans="1:14" ht="25.05" customHeight="1">
      <c r="A15" s="53"/>
      <c r="B15" s="62"/>
      <c r="C15" s="62"/>
      <c r="D15" s="62"/>
      <c r="E15" s="62"/>
      <c r="F15" s="62"/>
      <c r="G15" s="62"/>
      <c r="H15" s="62"/>
      <c r="I15" s="62"/>
      <c r="J15" s="62"/>
      <c r="K15" s="66"/>
    </row>
    <row r="16" spans="1:14" ht="25.05" customHeight="1">
      <c r="A16" s="53"/>
      <c r="B16" s="62" t="s">
        <v>321</v>
      </c>
      <c r="C16" s="62"/>
      <c r="D16" s="62"/>
      <c r="E16" s="62"/>
      <c r="F16" s="62"/>
      <c r="G16" s="62"/>
      <c r="H16" s="62"/>
      <c r="I16" s="62"/>
      <c r="J16" s="62"/>
      <c r="K16" s="66"/>
    </row>
    <row r="17" spans="1:11" ht="25.05" customHeight="1">
      <c r="A17" s="53"/>
      <c r="B17" s="630"/>
      <c r="C17" s="631"/>
      <c r="D17" s="631"/>
      <c r="E17" s="631"/>
      <c r="F17" s="631"/>
      <c r="G17" s="631"/>
      <c r="H17" s="631"/>
      <c r="I17" s="631"/>
      <c r="J17" s="631"/>
      <c r="K17" s="632"/>
    </row>
    <row r="18" spans="1:11" ht="25.05" customHeight="1">
      <c r="A18" s="53"/>
      <c r="B18" s="633"/>
      <c r="C18" s="504"/>
      <c r="D18" s="504"/>
      <c r="E18" s="504"/>
      <c r="F18" s="504"/>
      <c r="G18" s="504"/>
      <c r="H18" s="504"/>
      <c r="I18" s="504"/>
      <c r="J18" s="504"/>
      <c r="K18" s="634"/>
    </row>
    <row r="19" spans="1:11" ht="25.05" customHeight="1">
      <c r="A19" s="53"/>
      <c r="B19" s="633"/>
      <c r="C19" s="504"/>
      <c r="D19" s="504"/>
      <c r="E19" s="504"/>
      <c r="F19" s="504"/>
      <c r="G19" s="504"/>
      <c r="H19" s="504"/>
      <c r="I19" s="504"/>
      <c r="J19" s="504"/>
      <c r="K19" s="634"/>
    </row>
    <row r="20" spans="1:11" ht="25.05" customHeight="1">
      <c r="A20" s="53"/>
      <c r="B20" s="635"/>
      <c r="C20" s="636"/>
      <c r="D20" s="636"/>
      <c r="E20" s="636"/>
      <c r="F20" s="636"/>
      <c r="G20" s="636"/>
      <c r="H20" s="636"/>
      <c r="I20" s="636"/>
      <c r="J20" s="636"/>
      <c r="K20" s="637"/>
    </row>
    <row r="21" spans="1:11" ht="25.05" customHeight="1">
      <c r="A21" s="53"/>
      <c r="B21" s="62"/>
      <c r="C21" s="62"/>
      <c r="D21" s="62"/>
      <c r="E21" s="62"/>
      <c r="F21" s="62"/>
      <c r="G21" s="62"/>
      <c r="H21" s="62"/>
      <c r="I21" s="62"/>
      <c r="J21" s="62"/>
      <c r="K21" s="66"/>
    </row>
    <row r="22" spans="1:11" ht="25.05" customHeight="1">
      <c r="A22" s="53"/>
      <c r="B22" s="62" t="s">
        <v>322</v>
      </c>
      <c r="C22" s="62"/>
      <c r="D22" s="62"/>
      <c r="E22" s="62"/>
      <c r="F22" s="62"/>
      <c r="G22" s="62"/>
      <c r="H22" s="62"/>
      <c r="I22" s="62"/>
      <c r="J22" s="62"/>
      <c r="K22" s="66"/>
    </row>
    <row r="23" spans="1:11" ht="25.05" customHeight="1">
      <c r="A23" s="53"/>
      <c r="B23" s="630"/>
      <c r="C23" s="631"/>
      <c r="D23" s="631"/>
      <c r="E23" s="631"/>
      <c r="F23" s="631"/>
      <c r="G23" s="631"/>
      <c r="H23" s="631"/>
      <c r="I23" s="631"/>
      <c r="J23" s="631"/>
      <c r="K23" s="632"/>
    </row>
    <row r="24" spans="1:11" ht="25.05" customHeight="1">
      <c r="A24" s="53"/>
      <c r="B24" s="633"/>
      <c r="C24" s="504"/>
      <c r="D24" s="504"/>
      <c r="E24" s="504"/>
      <c r="F24" s="504"/>
      <c r="G24" s="504"/>
      <c r="H24" s="504"/>
      <c r="I24" s="504"/>
      <c r="J24" s="504"/>
      <c r="K24" s="634"/>
    </row>
    <row r="25" spans="1:11" ht="25.05" customHeight="1">
      <c r="A25" s="53"/>
      <c r="B25" s="633"/>
      <c r="C25" s="504"/>
      <c r="D25" s="504"/>
      <c r="E25" s="504"/>
      <c r="F25" s="504"/>
      <c r="G25" s="504"/>
      <c r="H25" s="504"/>
      <c r="I25" s="504"/>
      <c r="J25" s="504"/>
      <c r="K25" s="634"/>
    </row>
    <row r="26" spans="1:11" ht="25.05" customHeight="1">
      <c r="A26" s="53"/>
      <c r="B26" s="635"/>
      <c r="C26" s="636"/>
      <c r="D26" s="636"/>
      <c r="E26" s="636"/>
      <c r="F26" s="636"/>
      <c r="G26" s="636"/>
      <c r="H26" s="636"/>
      <c r="I26" s="636"/>
      <c r="J26" s="636"/>
      <c r="K26" s="637"/>
    </row>
    <row r="27" spans="1:11" ht="19.8">
      <c r="A27" s="53"/>
      <c r="B27" s="62"/>
      <c r="C27" s="62"/>
      <c r="D27" s="62"/>
      <c r="E27" s="62"/>
      <c r="F27" s="62"/>
      <c r="G27" s="62"/>
      <c r="H27" s="62"/>
      <c r="I27" s="62"/>
      <c r="J27" s="62"/>
      <c r="K27" s="66"/>
    </row>
    <row r="28" spans="1:11">
      <c r="A28" s="53"/>
      <c r="B28" s="53"/>
      <c r="C28" s="53"/>
      <c r="D28" s="53"/>
      <c r="E28" s="53"/>
      <c r="F28" s="53"/>
      <c r="G28" s="53"/>
      <c r="H28" s="53"/>
      <c r="I28" s="53"/>
      <c r="J28" s="53"/>
    </row>
    <row r="29" spans="1:11">
      <c r="A29" s="53"/>
      <c r="B29" s="53"/>
      <c r="C29" s="53"/>
      <c r="D29" s="53"/>
      <c r="E29" s="53"/>
      <c r="F29" s="53"/>
      <c r="G29" s="53"/>
      <c r="H29" s="53"/>
      <c r="I29" s="53"/>
      <c r="J29" s="53"/>
    </row>
    <row r="30" spans="1:11">
      <c r="A30" s="53"/>
      <c r="B30" s="53"/>
      <c r="C30" s="53"/>
      <c r="D30" s="53"/>
      <c r="E30" s="53"/>
      <c r="F30" s="53"/>
      <c r="G30" s="53"/>
      <c r="H30" s="53"/>
      <c r="I30" s="53"/>
      <c r="J30" s="53"/>
    </row>
    <row r="31" spans="1:11">
      <c r="A31" s="53"/>
      <c r="B31" s="53"/>
      <c r="C31" s="53"/>
      <c r="D31" s="53"/>
      <c r="E31" s="53"/>
      <c r="F31" s="53"/>
      <c r="G31" s="53"/>
      <c r="H31" s="53"/>
      <c r="I31" s="53"/>
      <c r="J31" s="53"/>
    </row>
    <row r="32" spans="1:11">
      <c r="A32" s="53"/>
      <c r="B32" s="53"/>
      <c r="C32" s="53"/>
      <c r="D32" s="53"/>
      <c r="E32" s="53"/>
      <c r="F32" s="53"/>
      <c r="G32" s="53"/>
      <c r="H32" s="53"/>
      <c r="I32" s="53"/>
      <c r="J32" s="53"/>
    </row>
    <row r="33" spans="1:10">
      <c r="A33" s="53"/>
      <c r="B33" s="53"/>
      <c r="C33" s="53"/>
      <c r="D33" s="53"/>
      <c r="E33" s="53"/>
      <c r="F33" s="53"/>
      <c r="G33" s="53"/>
      <c r="H33" s="53"/>
      <c r="I33" s="53"/>
      <c r="J33" s="53"/>
    </row>
    <row r="34" spans="1:10">
      <c r="A34" s="53"/>
      <c r="B34" s="53"/>
      <c r="C34" s="53"/>
      <c r="D34" s="53"/>
      <c r="E34" s="53"/>
      <c r="F34" s="53"/>
      <c r="G34" s="53"/>
      <c r="H34" s="53"/>
      <c r="I34" s="53"/>
      <c r="J34" s="53"/>
    </row>
    <row r="35" spans="1:10">
      <c r="A35" s="53"/>
      <c r="B35" s="53"/>
      <c r="C35" s="53"/>
      <c r="D35" s="53"/>
      <c r="E35" s="53"/>
      <c r="F35" s="53"/>
      <c r="G35" s="53"/>
      <c r="H35" s="53"/>
      <c r="I35" s="53"/>
      <c r="J35" s="53"/>
    </row>
  </sheetData>
  <mergeCells count="9">
    <mergeCell ref="D6:K6"/>
    <mergeCell ref="D7:K7"/>
    <mergeCell ref="B13:K13"/>
    <mergeCell ref="B23:K26"/>
    <mergeCell ref="B10:K10"/>
    <mergeCell ref="B11:K11"/>
    <mergeCell ref="B12:K12"/>
    <mergeCell ref="B14:K14"/>
    <mergeCell ref="B17:K20"/>
  </mergeCells>
  <phoneticPr fontId="2"/>
  <printOptions horizontalCentered="1" verticalCentered="1"/>
  <pageMargins left="0.70866141732283472" right="0.70866141732283472" top="0.39370078740157483" bottom="0.3937007874015748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7"/>
  </sheetPr>
  <dimension ref="A1:AK41"/>
  <sheetViews>
    <sheetView showGridLines="0" view="pageBreakPreview" topLeftCell="A19" zoomScaleNormal="100" zoomScaleSheetLayoutView="100" workbookViewId="0">
      <selection activeCell="AR19" sqref="AR19"/>
    </sheetView>
  </sheetViews>
  <sheetFormatPr defaultColWidth="3.09765625" defaultRowHeight="18"/>
  <cols>
    <col min="1" max="1" width="3.09765625" style="53" customWidth="1"/>
    <col min="2" max="24" width="3.09765625" style="53"/>
    <col min="25" max="25" width="0.796875" style="53" customWidth="1"/>
    <col min="26" max="16384" width="3.09765625" style="53"/>
  </cols>
  <sheetData>
    <row r="1" spans="1:37" ht="19.8">
      <c r="A1" s="62" t="s">
        <v>420</v>
      </c>
    </row>
    <row r="2" spans="1:37" ht="10.050000000000001" customHeight="1"/>
    <row r="3" spans="1:37" ht="19.8">
      <c r="R3" s="651" t="str">
        <f>IF(実績報告日="","",実績報告日)</f>
        <v/>
      </c>
      <c r="S3" s="651"/>
      <c r="T3" s="651"/>
      <c r="U3" s="651"/>
      <c r="V3" s="651"/>
      <c r="W3" s="651"/>
      <c r="X3" s="651"/>
      <c r="AK3" s="162"/>
    </row>
    <row r="4" spans="1:37" ht="10.050000000000001" customHeight="1">
      <c r="E4" s="216"/>
      <c r="H4" s="62"/>
      <c r="I4" s="62"/>
      <c r="J4" s="62"/>
      <c r="K4" s="62"/>
      <c r="L4" s="62"/>
      <c r="M4" s="62"/>
      <c r="N4" s="62"/>
      <c r="O4" s="62"/>
      <c r="P4" s="62"/>
      <c r="Q4" s="62"/>
      <c r="R4" s="62"/>
      <c r="S4" s="62"/>
      <c r="T4" s="62"/>
      <c r="U4" s="62"/>
      <c r="V4" s="62"/>
      <c r="W4" s="62"/>
      <c r="X4" s="62"/>
    </row>
    <row r="5" spans="1:37" ht="21" customHeight="1">
      <c r="H5" s="254" t="s">
        <v>0</v>
      </c>
      <c r="I5" s="254"/>
      <c r="J5" s="254"/>
      <c r="K5" s="255" t="str">
        <f>IF(住所="","",住所)</f>
        <v/>
      </c>
      <c r="L5" s="255"/>
      <c r="M5" s="255"/>
      <c r="N5" s="255"/>
      <c r="O5" s="255"/>
      <c r="P5" s="255"/>
      <c r="Q5" s="255"/>
      <c r="R5" s="255"/>
      <c r="S5" s="255"/>
      <c r="T5" s="255"/>
      <c r="U5" s="255"/>
      <c r="V5" s="255"/>
      <c r="W5" s="255"/>
      <c r="X5" s="255"/>
    </row>
    <row r="6" spans="1:37" ht="21" customHeight="1">
      <c r="H6" s="254" t="s">
        <v>11</v>
      </c>
      <c r="I6" s="254"/>
      <c r="J6" s="254"/>
      <c r="K6" s="255" t="str">
        <f>IF(名称="","",名称)</f>
        <v/>
      </c>
      <c r="L6" s="255"/>
      <c r="M6" s="255"/>
      <c r="N6" s="255"/>
      <c r="O6" s="255"/>
      <c r="P6" s="255"/>
      <c r="Q6" s="255"/>
      <c r="R6" s="255"/>
      <c r="S6" s="255"/>
      <c r="T6" s="255"/>
      <c r="U6" s="255"/>
      <c r="V6" s="255"/>
      <c r="W6" s="255"/>
      <c r="X6" s="255"/>
    </row>
    <row r="7" spans="1:37" ht="21" customHeight="1">
      <c r="H7" s="254" t="s">
        <v>14</v>
      </c>
      <c r="I7" s="254"/>
      <c r="J7" s="254"/>
      <c r="K7" s="255" t="str">
        <f>IF(代表者氏名="","",代表者役職&amp;"　"&amp;代表者氏名&amp;"")</f>
        <v/>
      </c>
      <c r="L7" s="255"/>
      <c r="M7" s="255"/>
      <c r="N7" s="255"/>
      <c r="O7" s="255"/>
      <c r="P7" s="255"/>
      <c r="Q7" s="255"/>
      <c r="R7" s="255"/>
      <c r="S7" s="255"/>
      <c r="T7" s="255"/>
      <c r="U7" s="255"/>
      <c r="V7" s="255"/>
      <c r="W7" s="255"/>
      <c r="X7" s="255"/>
    </row>
    <row r="8" spans="1:37" ht="10.050000000000001" customHeight="1">
      <c r="H8" s="62"/>
      <c r="I8" s="62"/>
      <c r="J8" s="62"/>
      <c r="K8" s="62"/>
      <c r="L8" s="62"/>
      <c r="M8" s="62"/>
      <c r="N8" s="62"/>
      <c r="O8" s="62"/>
      <c r="P8" s="62"/>
      <c r="Q8" s="62"/>
      <c r="R8" s="62"/>
      <c r="S8" s="62"/>
      <c r="T8" s="62"/>
      <c r="U8" s="62"/>
      <c r="V8" s="62"/>
      <c r="W8" s="62"/>
      <c r="X8" s="62"/>
    </row>
    <row r="9" spans="1:37" ht="21" customHeight="1">
      <c r="H9" s="62"/>
      <c r="I9" s="645" t="s">
        <v>6</v>
      </c>
      <c r="J9" s="646"/>
      <c r="K9" s="646"/>
      <c r="L9" s="647" t="str">
        <f>IF(担当者氏名="","",担当者役職&amp;"　"&amp;担当者氏名)</f>
        <v/>
      </c>
      <c r="M9" s="647"/>
      <c r="N9" s="647"/>
      <c r="O9" s="647"/>
      <c r="P9" s="647"/>
      <c r="Q9" s="647"/>
      <c r="R9" s="647"/>
      <c r="S9" s="647"/>
      <c r="T9" s="647"/>
      <c r="U9" s="647"/>
      <c r="V9" s="647"/>
      <c r="W9" s="647"/>
      <c r="X9" s="648"/>
    </row>
    <row r="10" spans="1:37" ht="21" customHeight="1">
      <c r="H10" s="62"/>
      <c r="I10" s="649" t="s">
        <v>5</v>
      </c>
      <c r="J10" s="254"/>
      <c r="K10" s="254"/>
      <c r="L10" s="255" t="str">
        <f>IF(担当者電話番号="","",担当者電話番号)</f>
        <v/>
      </c>
      <c r="M10" s="255"/>
      <c r="N10" s="255"/>
      <c r="O10" s="255"/>
      <c r="P10" s="255"/>
      <c r="Q10" s="255"/>
      <c r="R10" s="255"/>
      <c r="S10" s="255"/>
      <c r="T10" s="255"/>
      <c r="U10" s="255"/>
      <c r="V10" s="255"/>
      <c r="W10" s="255"/>
      <c r="X10" s="650"/>
    </row>
    <row r="11" spans="1:37" ht="21" customHeight="1">
      <c r="H11" s="62"/>
      <c r="I11" s="641" t="s">
        <v>9</v>
      </c>
      <c r="J11" s="642"/>
      <c r="K11" s="642"/>
      <c r="L11" s="643" t="str">
        <f>IF(ISBLANK(メールアドレス),"",メールアドレス)</f>
        <v/>
      </c>
      <c r="M11" s="643"/>
      <c r="N11" s="643"/>
      <c r="O11" s="643"/>
      <c r="P11" s="643"/>
      <c r="Q11" s="643"/>
      <c r="R11" s="643"/>
      <c r="S11" s="643"/>
      <c r="T11" s="643"/>
      <c r="U11" s="643"/>
      <c r="V11" s="643"/>
      <c r="W11" s="643"/>
      <c r="X11" s="644"/>
    </row>
    <row r="12" spans="1:37" ht="10.050000000000001" customHeight="1"/>
    <row r="13" spans="1:37" ht="32.25" customHeight="1">
      <c r="A13" s="259" t="s">
        <v>416</v>
      </c>
      <c r="B13" s="259"/>
      <c r="C13" s="259"/>
      <c r="D13" s="259"/>
      <c r="E13" s="259"/>
      <c r="F13" s="259"/>
      <c r="G13" s="259"/>
      <c r="H13" s="259"/>
      <c r="I13" s="259"/>
      <c r="J13" s="259"/>
      <c r="K13" s="259"/>
      <c r="L13" s="259"/>
      <c r="M13" s="259"/>
      <c r="N13" s="259"/>
      <c r="O13" s="259"/>
      <c r="P13" s="259"/>
      <c r="Q13" s="259"/>
      <c r="R13" s="259"/>
      <c r="S13" s="259"/>
      <c r="T13" s="259"/>
      <c r="U13" s="259"/>
      <c r="V13" s="259"/>
      <c r="W13" s="259"/>
      <c r="X13" s="259"/>
    </row>
    <row r="14" spans="1:37" ht="10.050000000000001" customHeight="1"/>
    <row r="15" spans="1:37" s="24" customFormat="1" ht="17.25" customHeight="1">
      <c r="A15" s="66" t="s">
        <v>135</v>
      </c>
      <c r="H15" s="217" t="str">
        <f>IF(第■回="","",第■回)</f>
        <v/>
      </c>
      <c r="I15" s="217"/>
    </row>
    <row r="16" spans="1:37" ht="10.050000000000001" customHeight="1">
      <c r="A16" s="161"/>
      <c r="B16" s="161"/>
      <c r="C16" s="161"/>
      <c r="D16" s="161"/>
      <c r="E16" s="161"/>
      <c r="F16" s="161"/>
      <c r="G16" s="161"/>
      <c r="H16" s="161"/>
      <c r="I16" s="161"/>
      <c r="J16" s="161"/>
      <c r="K16" s="161"/>
      <c r="L16" s="161"/>
      <c r="M16" s="161"/>
      <c r="N16" s="161"/>
      <c r="O16" s="161"/>
      <c r="P16" s="161"/>
      <c r="Q16" s="161"/>
      <c r="R16" s="161"/>
      <c r="S16" s="161"/>
      <c r="T16" s="161"/>
      <c r="U16" s="161"/>
      <c r="V16" s="161"/>
      <c r="W16" s="161"/>
      <c r="X16" s="161"/>
      <c r="Y16" s="161"/>
    </row>
    <row r="17" spans="1:24" ht="15.75" customHeight="1">
      <c r="A17" s="292" t="s">
        <v>35</v>
      </c>
      <c r="B17" s="292"/>
      <c r="C17" s="292"/>
      <c r="D17" s="638"/>
      <c r="E17" s="638"/>
      <c r="F17" s="638"/>
      <c r="G17" s="638"/>
      <c r="H17" s="638"/>
      <c r="I17" s="638"/>
      <c r="J17" s="638"/>
      <c r="K17" s="638"/>
      <c r="L17" s="638"/>
      <c r="M17" s="638"/>
      <c r="N17" s="638"/>
      <c r="O17" s="638"/>
      <c r="P17" s="638"/>
      <c r="Q17" s="638"/>
      <c r="R17" s="638"/>
      <c r="S17" s="638"/>
      <c r="T17" s="638"/>
      <c r="U17" s="638"/>
      <c r="V17" s="638"/>
      <c r="W17" s="638"/>
    </row>
    <row r="18" spans="1:24" ht="15.75" customHeight="1">
      <c r="A18" s="66"/>
      <c r="B18" s="639" t="s">
        <v>36</v>
      </c>
      <c r="C18" s="639"/>
      <c r="D18" s="639"/>
      <c r="E18" s="640"/>
      <c r="F18" s="640"/>
      <c r="G18" s="640"/>
      <c r="H18" s="640"/>
      <c r="I18" s="640"/>
      <c r="J18" s="640"/>
      <c r="K18" s="640"/>
      <c r="L18" s="640"/>
      <c r="M18" s="640"/>
      <c r="N18" s="639" t="s">
        <v>37</v>
      </c>
      <c r="O18" s="639"/>
      <c r="P18" s="639"/>
      <c r="Q18" s="639"/>
      <c r="R18" s="640"/>
      <c r="S18" s="640"/>
      <c r="T18" s="640"/>
      <c r="U18" s="640"/>
      <c r="V18" s="640"/>
      <c r="W18" s="640"/>
      <c r="X18" s="218"/>
    </row>
    <row r="19" spans="1:24" ht="15.75" customHeight="1">
      <c r="A19" s="66"/>
      <c r="B19" s="509" t="s">
        <v>43</v>
      </c>
      <c r="C19" s="509"/>
      <c r="D19" s="509"/>
      <c r="E19" s="509"/>
      <c r="F19" s="509"/>
      <c r="G19" s="638"/>
      <c r="H19" s="638"/>
      <c r="I19" s="638"/>
      <c r="J19" s="638"/>
      <c r="K19" s="638"/>
      <c r="L19" s="638"/>
      <c r="M19" s="638"/>
      <c r="N19" s="509" t="s">
        <v>38</v>
      </c>
      <c r="O19" s="509"/>
      <c r="P19" s="509"/>
      <c r="Q19" s="509"/>
      <c r="R19" s="638"/>
      <c r="S19" s="638"/>
      <c r="T19" s="638"/>
      <c r="U19" s="638"/>
      <c r="V19" s="638"/>
      <c r="W19" s="638"/>
      <c r="X19" s="218"/>
    </row>
    <row r="20" spans="1:24" ht="15.75" customHeight="1">
      <c r="A20" s="66"/>
      <c r="B20" s="509" t="s">
        <v>39</v>
      </c>
      <c r="C20" s="509"/>
      <c r="D20" s="509"/>
      <c r="E20" s="509"/>
      <c r="F20" s="509"/>
      <c r="G20" s="638"/>
      <c r="H20" s="638"/>
      <c r="I20" s="638"/>
      <c r="J20" s="638"/>
      <c r="K20" s="638"/>
      <c r="L20" s="638"/>
      <c r="M20" s="638"/>
      <c r="N20" s="638"/>
      <c r="O20" s="638"/>
      <c r="P20" s="638"/>
      <c r="Q20" s="638"/>
      <c r="R20" s="638"/>
      <c r="S20" s="638"/>
      <c r="T20" s="638"/>
      <c r="U20" s="638"/>
      <c r="V20" s="638"/>
      <c r="W20" s="638"/>
    </row>
    <row r="21" spans="1:24" ht="10.050000000000001" customHeight="1">
      <c r="A21" s="66"/>
      <c r="B21" s="66"/>
      <c r="C21" s="66"/>
      <c r="D21" s="66"/>
      <c r="E21" s="66"/>
      <c r="F21" s="219"/>
      <c r="G21" s="219"/>
      <c r="H21" s="219"/>
      <c r="I21" s="219"/>
      <c r="J21" s="219"/>
      <c r="K21" s="219"/>
      <c r="L21" s="74"/>
      <c r="M21" s="219"/>
      <c r="N21" s="219"/>
      <c r="O21" s="219"/>
      <c r="P21" s="219"/>
      <c r="Q21" s="219"/>
      <c r="R21" s="219"/>
      <c r="S21" s="66"/>
      <c r="T21" s="66"/>
      <c r="U21" s="66"/>
      <c r="V21" s="66"/>
      <c r="W21" s="66"/>
    </row>
    <row r="22" spans="1:24" ht="15.75" customHeight="1">
      <c r="A22" s="292" t="s">
        <v>35</v>
      </c>
      <c r="B22" s="292"/>
      <c r="C22" s="292"/>
      <c r="D22" s="638"/>
      <c r="E22" s="638"/>
      <c r="F22" s="638"/>
      <c r="G22" s="638"/>
      <c r="H22" s="638"/>
      <c r="I22" s="638"/>
      <c r="J22" s="638"/>
      <c r="K22" s="638"/>
      <c r="L22" s="638"/>
      <c r="M22" s="638"/>
      <c r="N22" s="638"/>
      <c r="O22" s="638"/>
      <c r="P22" s="638"/>
      <c r="Q22" s="638"/>
      <c r="R22" s="638"/>
      <c r="S22" s="638"/>
      <c r="T22" s="638"/>
      <c r="U22" s="638"/>
      <c r="V22" s="638"/>
      <c r="W22" s="638"/>
    </row>
    <row r="23" spans="1:24" ht="15.75" customHeight="1">
      <c r="A23" s="66"/>
      <c r="B23" s="639" t="s">
        <v>36</v>
      </c>
      <c r="C23" s="639"/>
      <c r="D23" s="639"/>
      <c r="E23" s="640"/>
      <c r="F23" s="640"/>
      <c r="G23" s="640"/>
      <c r="H23" s="640"/>
      <c r="I23" s="640"/>
      <c r="J23" s="640"/>
      <c r="K23" s="640"/>
      <c r="L23" s="640"/>
      <c r="M23" s="640"/>
      <c r="N23" s="639" t="s">
        <v>37</v>
      </c>
      <c r="O23" s="639"/>
      <c r="P23" s="639"/>
      <c r="Q23" s="639"/>
      <c r="R23" s="640"/>
      <c r="S23" s="640"/>
      <c r="T23" s="640"/>
      <c r="U23" s="640"/>
      <c r="V23" s="640"/>
      <c r="W23" s="640"/>
    </row>
    <row r="24" spans="1:24" ht="15.75" customHeight="1">
      <c r="A24" s="66"/>
      <c r="B24" s="509" t="s">
        <v>43</v>
      </c>
      <c r="C24" s="509"/>
      <c r="D24" s="509"/>
      <c r="E24" s="509"/>
      <c r="F24" s="509"/>
      <c r="G24" s="638"/>
      <c r="H24" s="638"/>
      <c r="I24" s="638"/>
      <c r="J24" s="638"/>
      <c r="K24" s="638"/>
      <c r="L24" s="638"/>
      <c r="M24" s="638"/>
      <c r="N24" s="509" t="s">
        <v>38</v>
      </c>
      <c r="O24" s="509"/>
      <c r="P24" s="509"/>
      <c r="Q24" s="509"/>
      <c r="R24" s="638"/>
      <c r="S24" s="638"/>
      <c r="T24" s="638"/>
      <c r="U24" s="638"/>
      <c r="V24" s="638"/>
      <c r="W24" s="638"/>
    </row>
    <row r="25" spans="1:24" ht="15.75" customHeight="1">
      <c r="A25" s="66"/>
      <c r="B25" s="509" t="s">
        <v>39</v>
      </c>
      <c r="C25" s="509"/>
      <c r="D25" s="509"/>
      <c r="E25" s="509"/>
      <c r="F25" s="509"/>
      <c r="G25" s="638"/>
      <c r="H25" s="638"/>
      <c r="I25" s="638"/>
      <c r="J25" s="638"/>
      <c r="K25" s="638"/>
      <c r="L25" s="638"/>
      <c r="M25" s="638"/>
      <c r="N25" s="638"/>
      <c r="O25" s="638"/>
      <c r="P25" s="638"/>
      <c r="Q25" s="638"/>
      <c r="R25" s="638"/>
      <c r="S25" s="638"/>
      <c r="T25" s="638"/>
      <c r="U25" s="638"/>
      <c r="V25" s="638"/>
      <c r="W25" s="638"/>
    </row>
    <row r="26" spans="1:24" ht="10.050000000000001" customHeight="1">
      <c r="A26" s="66"/>
      <c r="B26" s="66"/>
      <c r="C26" s="66"/>
      <c r="D26" s="66"/>
      <c r="E26" s="66"/>
      <c r="F26" s="66"/>
      <c r="G26" s="66"/>
      <c r="H26" s="66"/>
      <c r="I26" s="66"/>
      <c r="J26" s="66"/>
      <c r="K26" s="66"/>
      <c r="L26" s="66"/>
      <c r="M26" s="66"/>
      <c r="N26" s="66"/>
      <c r="O26" s="66"/>
      <c r="P26" s="66"/>
      <c r="Q26" s="66"/>
      <c r="R26" s="66"/>
      <c r="S26" s="66"/>
      <c r="T26" s="66"/>
      <c r="U26" s="66"/>
      <c r="V26" s="66"/>
      <c r="W26" s="66"/>
    </row>
    <row r="27" spans="1:24" ht="15.75" customHeight="1">
      <c r="A27" s="292" t="s">
        <v>35</v>
      </c>
      <c r="B27" s="292"/>
      <c r="C27" s="292"/>
      <c r="D27" s="638"/>
      <c r="E27" s="638"/>
      <c r="F27" s="638"/>
      <c r="G27" s="638"/>
      <c r="H27" s="638"/>
      <c r="I27" s="638"/>
      <c r="J27" s="638"/>
      <c r="K27" s="638"/>
      <c r="L27" s="638"/>
      <c r="M27" s="638"/>
      <c r="N27" s="638"/>
      <c r="O27" s="638"/>
      <c r="P27" s="638"/>
      <c r="Q27" s="638"/>
      <c r="R27" s="638"/>
      <c r="S27" s="638"/>
      <c r="T27" s="638"/>
      <c r="U27" s="638"/>
      <c r="V27" s="638"/>
      <c r="W27" s="638"/>
    </row>
    <row r="28" spans="1:24" ht="15.75" customHeight="1">
      <c r="A28" s="66"/>
      <c r="B28" s="639" t="s">
        <v>36</v>
      </c>
      <c r="C28" s="639"/>
      <c r="D28" s="639"/>
      <c r="E28" s="640"/>
      <c r="F28" s="640"/>
      <c r="G28" s="640"/>
      <c r="H28" s="640"/>
      <c r="I28" s="640"/>
      <c r="J28" s="640"/>
      <c r="K28" s="640"/>
      <c r="L28" s="640"/>
      <c r="M28" s="640"/>
      <c r="N28" s="639" t="s">
        <v>37</v>
      </c>
      <c r="O28" s="639"/>
      <c r="P28" s="639"/>
      <c r="Q28" s="639"/>
      <c r="R28" s="640"/>
      <c r="S28" s="640"/>
      <c r="T28" s="640"/>
      <c r="U28" s="640"/>
      <c r="V28" s="640"/>
      <c r="W28" s="640"/>
    </row>
    <row r="29" spans="1:24" ht="15.75" customHeight="1">
      <c r="A29" s="66"/>
      <c r="B29" s="509" t="s">
        <v>43</v>
      </c>
      <c r="C29" s="509"/>
      <c r="D29" s="509"/>
      <c r="E29" s="509"/>
      <c r="F29" s="509"/>
      <c r="G29" s="638"/>
      <c r="H29" s="638"/>
      <c r="I29" s="638"/>
      <c r="J29" s="638"/>
      <c r="K29" s="638"/>
      <c r="L29" s="638"/>
      <c r="M29" s="638"/>
      <c r="N29" s="509" t="s">
        <v>38</v>
      </c>
      <c r="O29" s="509"/>
      <c r="P29" s="509"/>
      <c r="Q29" s="509"/>
      <c r="R29" s="638"/>
      <c r="S29" s="638"/>
      <c r="T29" s="638"/>
      <c r="U29" s="638"/>
      <c r="V29" s="638"/>
      <c r="W29" s="638"/>
    </row>
    <row r="30" spans="1:24" ht="15.75" customHeight="1">
      <c r="A30" s="66"/>
      <c r="B30" s="509" t="s">
        <v>39</v>
      </c>
      <c r="C30" s="509"/>
      <c r="D30" s="509"/>
      <c r="E30" s="509"/>
      <c r="F30" s="509"/>
      <c r="G30" s="638"/>
      <c r="H30" s="638"/>
      <c r="I30" s="638"/>
      <c r="J30" s="638"/>
      <c r="K30" s="638"/>
      <c r="L30" s="638"/>
      <c r="M30" s="638"/>
      <c r="N30" s="638"/>
      <c r="O30" s="638"/>
      <c r="P30" s="638"/>
      <c r="Q30" s="638"/>
      <c r="R30" s="638"/>
      <c r="S30" s="638"/>
      <c r="T30" s="638"/>
      <c r="U30" s="638"/>
      <c r="V30" s="638"/>
      <c r="W30" s="638"/>
    </row>
    <row r="31" spans="1:24" ht="10.050000000000001" customHeight="1">
      <c r="A31" s="88"/>
      <c r="B31" s="66"/>
      <c r="C31" s="66"/>
      <c r="D31" s="66"/>
      <c r="E31" s="66"/>
      <c r="F31" s="66"/>
      <c r="G31" s="66"/>
      <c r="H31" s="66"/>
      <c r="I31" s="66"/>
      <c r="J31" s="66"/>
      <c r="K31" s="66"/>
      <c r="L31" s="66"/>
      <c r="M31" s="66"/>
      <c r="N31" s="66"/>
      <c r="O31" s="66"/>
      <c r="P31" s="66"/>
      <c r="Q31" s="66"/>
      <c r="R31" s="66"/>
      <c r="S31" s="66"/>
      <c r="T31" s="66"/>
      <c r="U31" s="66"/>
      <c r="V31" s="66"/>
      <c r="W31" s="66"/>
    </row>
    <row r="32" spans="1:24" ht="15.75" customHeight="1">
      <c r="A32" s="292" t="s">
        <v>35</v>
      </c>
      <c r="B32" s="292"/>
      <c r="C32" s="292"/>
      <c r="D32" s="638"/>
      <c r="E32" s="638"/>
      <c r="F32" s="638"/>
      <c r="G32" s="638"/>
      <c r="H32" s="638"/>
      <c r="I32" s="638"/>
      <c r="J32" s="638"/>
      <c r="K32" s="638"/>
      <c r="L32" s="638"/>
      <c r="M32" s="638"/>
      <c r="N32" s="638"/>
      <c r="O32" s="638"/>
      <c r="P32" s="638"/>
      <c r="Q32" s="638"/>
      <c r="R32" s="638"/>
      <c r="S32" s="638"/>
      <c r="T32" s="638"/>
      <c r="U32" s="638"/>
      <c r="V32" s="638"/>
      <c r="W32" s="638"/>
    </row>
    <row r="33" spans="1:24" ht="15.75" customHeight="1">
      <c r="A33" s="66"/>
      <c r="B33" s="639" t="s">
        <v>36</v>
      </c>
      <c r="C33" s="639"/>
      <c r="D33" s="639"/>
      <c r="E33" s="640"/>
      <c r="F33" s="640"/>
      <c r="G33" s="640"/>
      <c r="H33" s="640"/>
      <c r="I33" s="640"/>
      <c r="J33" s="640"/>
      <c r="K33" s="640"/>
      <c r="L33" s="640"/>
      <c r="M33" s="640"/>
      <c r="N33" s="639" t="s">
        <v>37</v>
      </c>
      <c r="O33" s="639"/>
      <c r="P33" s="639"/>
      <c r="Q33" s="639"/>
      <c r="R33" s="640"/>
      <c r="S33" s="640"/>
      <c r="T33" s="640"/>
      <c r="U33" s="640"/>
      <c r="V33" s="640"/>
      <c r="W33" s="640"/>
    </row>
    <row r="34" spans="1:24" ht="15.75" customHeight="1">
      <c r="A34" s="66"/>
      <c r="B34" s="509" t="s">
        <v>43</v>
      </c>
      <c r="C34" s="509"/>
      <c r="D34" s="509"/>
      <c r="E34" s="509"/>
      <c r="F34" s="509"/>
      <c r="G34" s="638"/>
      <c r="H34" s="638"/>
      <c r="I34" s="638"/>
      <c r="J34" s="638"/>
      <c r="K34" s="638"/>
      <c r="L34" s="638"/>
      <c r="M34" s="638"/>
      <c r="N34" s="509" t="s">
        <v>38</v>
      </c>
      <c r="O34" s="509"/>
      <c r="P34" s="509"/>
      <c r="Q34" s="509"/>
      <c r="R34" s="638"/>
      <c r="S34" s="638"/>
      <c r="T34" s="638"/>
      <c r="U34" s="638"/>
      <c r="V34" s="638"/>
      <c r="W34" s="638"/>
    </row>
    <row r="35" spans="1:24" ht="15.75" customHeight="1">
      <c r="A35" s="66"/>
      <c r="B35" s="509" t="s">
        <v>39</v>
      </c>
      <c r="C35" s="509"/>
      <c r="D35" s="509"/>
      <c r="E35" s="509"/>
      <c r="F35" s="509"/>
      <c r="G35" s="638"/>
      <c r="H35" s="638"/>
      <c r="I35" s="638"/>
      <c r="J35" s="638"/>
      <c r="K35" s="638"/>
      <c r="L35" s="638"/>
      <c r="M35" s="638"/>
      <c r="N35" s="638"/>
      <c r="O35" s="638"/>
      <c r="P35" s="638"/>
      <c r="Q35" s="638"/>
      <c r="R35" s="638"/>
      <c r="S35" s="638"/>
      <c r="T35" s="638"/>
      <c r="U35" s="638"/>
      <c r="V35" s="638"/>
      <c r="W35" s="638"/>
    </row>
    <row r="36" spans="1:24" ht="10.050000000000001" customHeight="1">
      <c r="A36" s="66"/>
      <c r="B36" s="66"/>
      <c r="C36" s="66"/>
      <c r="D36" s="66"/>
      <c r="E36" s="66"/>
      <c r="F36" s="66"/>
      <c r="G36" s="66"/>
      <c r="H36" s="66"/>
      <c r="I36" s="66"/>
      <c r="J36" s="66"/>
      <c r="K36" s="66"/>
      <c r="L36" s="66"/>
      <c r="M36" s="66"/>
      <c r="N36" s="66"/>
      <c r="O36" s="66"/>
      <c r="P36" s="66"/>
      <c r="Q36" s="66"/>
      <c r="R36" s="66"/>
      <c r="S36" s="66"/>
      <c r="T36" s="66"/>
      <c r="U36" s="66"/>
      <c r="V36" s="66"/>
      <c r="W36" s="66"/>
    </row>
    <row r="37" spans="1:24" ht="15.75" customHeight="1">
      <c r="A37" s="292" t="s">
        <v>35</v>
      </c>
      <c r="B37" s="292"/>
      <c r="C37" s="292"/>
      <c r="D37" s="638"/>
      <c r="E37" s="638"/>
      <c r="F37" s="638"/>
      <c r="G37" s="638"/>
      <c r="H37" s="638"/>
      <c r="I37" s="638"/>
      <c r="J37" s="638"/>
      <c r="K37" s="638"/>
      <c r="L37" s="638"/>
      <c r="M37" s="638"/>
      <c r="N37" s="638"/>
      <c r="O37" s="638"/>
      <c r="P37" s="638"/>
      <c r="Q37" s="638"/>
      <c r="R37" s="638"/>
      <c r="S37" s="638"/>
      <c r="T37" s="638"/>
      <c r="U37" s="638"/>
      <c r="V37" s="638"/>
      <c r="W37" s="638"/>
      <c r="X37" s="218"/>
    </row>
    <row r="38" spans="1:24" ht="15.75" customHeight="1">
      <c r="A38" s="66"/>
      <c r="B38" s="639" t="s">
        <v>36</v>
      </c>
      <c r="C38" s="639"/>
      <c r="D38" s="639"/>
      <c r="E38" s="640"/>
      <c r="F38" s="640"/>
      <c r="G38" s="640"/>
      <c r="H38" s="640"/>
      <c r="I38" s="640"/>
      <c r="J38" s="640"/>
      <c r="K38" s="640"/>
      <c r="L38" s="640"/>
      <c r="M38" s="640"/>
      <c r="N38" s="639" t="s">
        <v>37</v>
      </c>
      <c r="O38" s="639"/>
      <c r="P38" s="639"/>
      <c r="Q38" s="639"/>
      <c r="R38" s="640"/>
      <c r="S38" s="640"/>
      <c r="T38" s="640"/>
      <c r="U38" s="640"/>
      <c r="V38" s="640"/>
      <c r="W38" s="640"/>
    </row>
    <row r="39" spans="1:24" ht="15.75" customHeight="1">
      <c r="A39" s="66"/>
      <c r="B39" s="509" t="s">
        <v>43</v>
      </c>
      <c r="C39" s="509"/>
      <c r="D39" s="509"/>
      <c r="E39" s="509"/>
      <c r="F39" s="509"/>
      <c r="G39" s="638"/>
      <c r="H39" s="638"/>
      <c r="I39" s="638"/>
      <c r="J39" s="638"/>
      <c r="K39" s="638"/>
      <c r="L39" s="638"/>
      <c r="M39" s="638"/>
      <c r="N39" s="509" t="s">
        <v>38</v>
      </c>
      <c r="O39" s="509"/>
      <c r="P39" s="509"/>
      <c r="Q39" s="509"/>
      <c r="R39" s="638"/>
      <c r="S39" s="638"/>
      <c r="T39" s="638"/>
      <c r="U39" s="638"/>
      <c r="V39" s="638"/>
      <c r="W39" s="638"/>
    </row>
    <row r="40" spans="1:24" ht="15.75" customHeight="1">
      <c r="A40" s="66"/>
      <c r="B40" s="509" t="s">
        <v>39</v>
      </c>
      <c r="C40" s="509"/>
      <c r="D40" s="509"/>
      <c r="E40" s="509"/>
      <c r="F40" s="509"/>
      <c r="G40" s="638"/>
      <c r="H40" s="638"/>
      <c r="I40" s="638"/>
      <c r="J40" s="638"/>
      <c r="K40" s="638"/>
      <c r="L40" s="638"/>
      <c r="M40" s="638"/>
      <c r="N40" s="638"/>
      <c r="O40" s="638"/>
      <c r="P40" s="638"/>
      <c r="Q40" s="638"/>
      <c r="R40" s="638"/>
      <c r="S40" s="638"/>
      <c r="T40" s="638"/>
      <c r="U40" s="638"/>
      <c r="V40" s="638"/>
      <c r="W40" s="638"/>
    </row>
    <row r="41" spans="1:24" ht="10.050000000000001" customHeight="1"/>
  </sheetData>
  <mergeCells count="74">
    <mergeCell ref="R3:X3"/>
    <mergeCell ref="H5:J5"/>
    <mergeCell ref="K5:X5"/>
    <mergeCell ref="H6:J6"/>
    <mergeCell ref="K6:X6"/>
    <mergeCell ref="H7:J7"/>
    <mergeCell ref="K7:X7"/>
    <mergeCell ref="I9:K9"/>
    <mergeCell ref="L9:X9"/>
    <mergeCell ref="I10:K10"/>
    <mergeCell ref="L10:X10"/>
    <mergeCell ref="I11:K11"/>
    <mergeCell ref="L11:X11"/>
    <mergeCell ref="A13:X13"/>
    <mergeCell ref="A17:C17"/>
    <mergeCell ref="B18:D18"/>
    <mergeCell ref="D17:W17"/>
    <mergeCell ref="B19:F19"/>
    <mergeCell ref="B20:F20"/>
    <mergeCell ref="N18:Q18"/>
    <mergeCell ref="N19:Q19"/>
    <mergeCell ref="G20:W20"/>
    <mergeCell ref="R19:W19"/>
    <mergeCell ref="R18:W18"/>
    <mergeCell ref="G19:M19"/>
    <mergeCell ref="E18:M18"/>
    <mergeCell ref="R24:W24"/>
    <mergeCell ref="B25:F25"/>
    <mergeCell ref="G25:W25"/>
    <mergeCell ref="A22:C22"/>
    <mergeCell ref="D22:W22"/>
    <mergeCell ref="B23:D23"/>
    <mergeCell ref="E23:M23"/>
    <mergeCell ref="N23:Q23"/>
    <mergeCell ref="R23:W23"/>
    <mergeCell ref="B24:F24"/>
    <mergeCell ref="G24:M24"/>
    <mergeCell ref="N24:Q24"/>
    <mergeCell ref="A27:C27"/>
    <mergeCell ref="D27:W27"/>
    <mergeCell ref="R29:W29"/>
    <mergeCell ref="B30:F30"/>
    <mergeCell ref="G30:W30"/>
    <mergeCell ref="R28:W28"/>
    <mergeCell ref="B29:F29"/>
    <mergeCell ref="B28:D28"/>
    <mergeCell ref="E28:M28"/>
    <mergeCell ref="G29:M29"/>
    <mergeCell ref="N29:Q29"/>
    <mergeCell ref="N28:Q28"/>
    <mergeCell ref="A32:C32"/>
    <mergeCell ref="D32:W32"/>
    <mergeCell ref="B35:F35"/>
    <mergeCell ref="G35:W35"/>
    <mergeCell ref="A37:C37"/>
    <mergeCell ref="D37:W37"/>
    <mergeCell ref="R33:W33"/>
    <mergeCell ref="B34:F34"/>
    <mergeCell ref="G34:M34"/>
    <mergeCell ref="N34:Q34"/>
    <mergeCell ref="R34:W34"/>
    <mergeCell ref="B33:D33"/>
    <mergeCell ref="E33:M33"/>
    <mergeCell ref="N33:Q33"/>
    <mergeCell ref="B40:F40"/>
    <mergeCell ref="G40:W40"/>
    <mergeCell ref="B38:D38"/>
    <mergeCell ref="E38:M38"/>
    <mergeCell ref="N38:Q38"/>
    <mergeCell ref="R38:W38"/>
    <mergeCell ref="B39:F39"/>
    <mergeCell ref="G39:M39"/>
    <mergeCell ref="N39:Q39"/>
    <mergeCell ref="R39:W39"/>
  </mergeCells>
  <phoneticPr fontId="2"/>
  <printOptions horizontalCentered="1"/>
  <pageMargins left="0.70866141732283472" right="0.70866141732283472" top="0.75" bottom="0.39370078740157483" header="0.31496062992125984" footer="0.31496062992125984"/>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2:H24"/>
  <sheetViews>
    <sheetView view="pageBreakPreview" zoomScale="60" zoomScaleNormal="100" workbookViewId="0">
      <selection activeCell="R30" sqref="R30"/>
    </sheetView>
  </sheetViews>
  <sheetFormatPr defaultColWidth="9" defaultRowHeight="19.8"/>
  <cols>
    <col min="1" max="1" width="3" style="62" customWidth="1"/>
    <col min="2" max="2" width="20.5" style="62" bestFit="1" customWidth="1"/>
    <col min="3" max="3" width="9" style="62" customWidth="1"/>
    <col min="4" max="16384" width="9" style="62"/>
  </cols>
  <sheetData>
    <row r="2" spans="1:8" ht="22.2">
      <c r="A2" s="260" t="s">
        <v>90</v>
      </c>
      <c r="B2" s="260"/>
      <c r="C2" s="260"/>
      <c r="D2" s="260"/>
      <c r="E2" s="260"/>
      <c r="F2" s="260"/>
      <c r="G2" s="260"/>
      <c r="H2" s="260"/>
    </row>
    <row r="3" spans="1:8">
      <c r="F3" s="263"/>
      <c r="G3" s="263"/>
      <c r="H3" s="263"/>
    </row>
    <row r="5" spans="1:8">
      <c r="B5" s="62" t="s">
        <v>293</v>
      </c>
    </row>
    <row r="7" spans="1:8" ht="23.25" customHeight="1">
      <c r="D7" s="159" t="s">
        <v>0</v>
      </c>
      <c r="E7" s="319" t="str">
        <f>IF(住所="","",住所)</f>
        <v/>
      </c>
      <c r="F7" s="319"/>
      <c r="G7" s="319"/>
      <c r="H7" s="319"/>
    </row>
    <row r="8" spans="1:8" ht="23.25" customHeight="1">
      <c r="D8" s="159" t="s">
        <v>11</v>
      </c>
      <c r="E8" s="319" t="str">
        <f>IF(名称="","",名称)</f>
        <v/>
      </c>
      <c r="F8" s="319"/>
      <c r="G8" s="319"/>
      <c r="H8" s="319"/>
    </row>
    <row r="9" spans="1:8" ht="23.25" customHeight="1">
      <c r="D9" s="159" t="s">
        <v>14</v>
      </c>
      <c r="E9" s="319" t="str">
        <f>IF(代表者氏名="","",代表者役職&amp;"　"&amp;代表者氏名&amp;"")</f>
        <v/>
      </c>
      <c r="F9" s="319"/>
      <c r="G9" s="319"/>
      <c r="H9" s="319"/>
    </row>
    <row r="12" spans="1:8" s="66" customFormat="1" ht="33" customHeight="1">
      <c r="B12" s="262" t="s">
        <v>434</v>
      </c>
      <c r="C12" s="262"/>
      <c r="D12" s="262"/>
      <c r="E12" s="262"/>
      <c r="F12" s="262"/>
      <c r="G12" s="262"/>
      <c r="H12" s="262"/>
    </row>
    <row r="13" spans="1:8" s="66" customFormat="1" ht="21.75" customHeight="1">
      <c r="B13" s="159"/>
      <c r="C13" s="159"/>
      <c r="D13" s="159"/>
      <c r="E13" s="159"/>
      <c r="F13" s="159"/>
      <c r="G13" s="159"/>
      <c r="H13" s="159"/>
    </row>
    <row r="14" spans="1:8" s="66" customFormat="1" ht="21.75" customHeight="1">
      <c r="B14" s="254" t="s">
        <v>91</v>
      </c>
      <c r="C14" s="254"/>
      <c r="D14" s="254"/>
      <c r="E14" s="254"/>
      <c r="F14" s="254"/>
      <c r="G14" s="254"/>
      <c r="H14" s="254"/>
    </row>
    <row r="15" spans="1:8" ht="21.75" customHeight="1"/>
    <row r="16" spans="1:8" ht="30" customHeight="1">
      <c r="B16" s="165" t="s">
        <v>88</v>
      </c>
      <c r="C16" s="505" t="str">
        <f>IF(新規登録・変更の別="","",新規登録・変更の別)</f>
        <v/>
      </c>
      <c r="D16" s="505"/>
      <c r="E16" s="505"/>
      <c r="F16" s="505"/>
      <c r="G16" s="505"/>
      <c r="H16" s="505"/>
    </row>
    <row r="17" spans="2:8" ht="30" customHeight="1">
      <c r="B17" s="165" t="s">
        <v>83</v>
      </c>
      <c r="C17" s="505" t="str">
        <f>IF(金融機関名="","",金融機関名)</f>
        <v/>
      </c>
      <c r="D17" s="505"/>
      <c r="E17" s="505"/>
      <c r="F17" s="505"/>
      <c r="G17" s="505"/>
      <c r="H17" s="505"/>
    </row>
    <row r="18" spans="2:8" ht="30" customHeight="1">
      <c r="B18" s="165" t="s">
        <v>25</v>
      </c>
      <c r="C18" s="505" t="str">
        <f>IF(支店名="","",支店名)</f>
        <v/>
      </c>
      <c r="D18" s="505"/>
      <c r="E18" s="505"/>
      <c r="F18" s="505"/>
      <c r="G18" s="505"/>
      <c r="H18" s="505"/>
    </row>
    <row r="19" spans="2:8" ht="30" customHeight="1">
      <c r="B19" s="165" t="s">
        <v>84</v>
      </c>
      <c r="C19" s="505" t="str">
        <f>IF(支店コード="","",支店コード)</f>
        <v/>
      </c>
      <c r="D19" s="505"/>
      <c r="E19" s="505"/>
      <c r="F19" s="505"/>
      <c r="G19" s="505"/>
      <c r="H19" s="505"/>
    </row>
    <row r="20" spans="2:8" ht="30" customHeight="1">
      <c r="B20" s="165" t="s">
        <v>85</v>
      </c>
      <c r="C20" s="505" t="str">
        <f>IF(預金種別="","",預金種別)</f>
        <v/>
      </c>
      <c r="D20" s="505"/>
      <c r="E20" s="505"/>
      <c r="F20" s="505"/>
      <c r="G20" s="505"/>
      <c r="H20" s="505"/>
    </row>
    <row r="21" spans="2:8" ht="30" customHeight="1">
      <c r="B21" s="165" t="s">
        <v>86</v>
      </c>
      <c r="C21" s="505" t="str">
        <f>IF(口座番号="","",口座番号)</f>
        <v/>
      </c>
      <c r="D21" s="505"/>
      <c r="E21" s="505"/>
      <c r="F21" s="505"/>
      <c r="G21" s="505"/>
      <c r="H21" s="505"/>
    </row>
    <row r="22" spans="2:8" ht="30" customHeight="1">
      <c r="B22" s="165" t="s">
        <v>87</v>
      </c>
      <c r="C22" s="505" t="str">
        <f>IF(口座名義="","",口座名義)</f>
        <v/>
      </c>
      <c r="D22" s="505"/>
      <c r="E22" s="505"/>
      <c r="F22" s="505"/>
      <c r="G22" s="505"/>
      <c r="H22" s="505"/>
    </row>
    <row r="24" spans="2:8" ht="54" customHeight="1">
      <c r="B24" s="510" t="s">
        <v>463</v>
      </c>
      <c r="C24" s="510"/>
      <c r="D24" s="510"/>
      <c r="E24" s="510"/>
      <c r="F24" s="510"/>
      <c r="G24" s="510"/>
      <c r="H24" s="510"/>
    </row>
  </sheetData>
  <mergeCells count="15">
    <mergeCell ref="B24:H24"/>
    <mergeCell ref="B12:H12"/>
    <mergeCell ref="B14:H14"/>
    <mergeCell ref="A2:H2"/>
    <mergeCell ref="C22:H22"/>
    <mergeCell ref="C21:H21"/>
    <mergeCell ref="C20:H20"/>
    <mergeCell ref="C19:H19"/>
    <mergeCell ref="C18:H18"/>
    <mergeCell ref="C17:H17"/>
    <mergeCell ref="C16:H16"/>
    <mergeCell ref="E9:H9"/>
    <mergeCell ref="E8:H8"/>
    <mergeCell ref="E7:H7"/>
    <mergeCell ref="F3:H3"/>
  </mergeCells>
  <phoneticPr fontId="2"/>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7"/>
  </sheetPr>
  <dimension ref="A1:AK44"/>
  <sheetViews>
    <sheetView showGridLines="0" view="pageBreakPreview" zoomScale="85" zoomScaleNormal="100" zoomScaleSheetLayoutView="85" workbookViewId="0">
      <selection activeCell="J31" sqref="J31"/>
    </sheetView>
  </sheetViews>
  <sheetFormatPr defaultColWidth="3.09765625" defaultRowHeight="19.8"/>
  <cols>
    <col min="1" max="1" width="3.09765625" style="62" customWidth="1"/>
    <col min="2" max="24" width="3.09765625" style="62"/>
    <col min="25" max="25" width="0.796875" style="62" customWidth="1"/>
    <col min="26" max="16384" width="3.09765625" style="62"/>
  </cols>
  <sheetData>
    <row r="1" spans="1:37">
      <c r="A1" s="62" t="s">
        <v>421</v>
      </c>
    </row>
    <row r="2" spans="1:37" ht="10.050000000000001" customHeight="1"/>
    <row r="3" spans="1:37" ht="10.050000000000001" customHeight="1"/>
    <row r="4" spans="1:37" ht="19.5" customHeight="1">
      <c r="O4" s="657" t="s">
        <v>136</v>
      </c>
      <c r="P4" s="657"/>
      <c r="Q4" s="657"/>
      <c r="R4" s="657"/>
      <c r="S4" s="657"/>
      <c r="T4" s="657"/>
      <c r="U4" s="657"/>
      <c r="V4" s="657"/>
      <c r="W4" s="657"/>
      <c r="X4" s="657"/>
      <c r="AK4" s="74"/>
    </row>
    <row r="5" spans="1:37" ht="10.050000000000001" customHeight="1">
      <c r="E5" s="63"/>
    </row>
    <row r="6" spans="1:37" s="66" customFormat="1" ht="18" customHeight="1">
      <c r="A6" s="66" t="s">
        <v>293</v>
      </c>
      <c r="E6" s="221"/>
    </row>
    <row r="7" spans="1:37" ht="10.050000000000001" customHeight="1">
      <c r="E7" s="63"/>
    </row>
    <row r="8" spans="1:37" ht="21" customHeight="1">
      <c r="H8" s="254" t="s">
        <v>0</v>
      </c>
      <c r="I8" s="254"/>
      <c r="J8" s="254"/>
      <c r="K8" s="255" t="str">
        <f>IF(住所="","",住所)</f>
        <v/>
      </c>
      <c r="L8" s="255"/>
      <c r="M8" s="255"/>
      <c r="N8" s="255"/>
      <c r="O8" s="255"/>
      <c r="P8" s="255"/>
      <c r="Q8" s="255"/>
      <c r="R8" s="255"/>
      <c r="S8" s="255"/>
      <c r="T8" s="255"/>
      <c r="U8" s="255"/>
      <c r="V8" s="255"/>
      <c r="W8" s="255"/>
      <c r="X8" s="255"/>
    </row>
    <row r="9" spans="1:37" ht="21" customHeight="1">
      <c r="H9" s="254" t="s">
        <v>11</v>
      </c>
      <c r="I9" s="254"/>
      <c r="J9" s="254"/>
      <c r="K9" s="255" t="str">
        <f>IF(名称="","",名称)</f>
        <v/>
      </c>
      <c r="L9" s="255"/>
      <c r="M9" s="255"/>
      <c r="N9" s="255"/>
      <c r="O9" s="255"/>
      <c r="P9" s="255"/>
      <c r="Q9" s="255"/>
      <c r="R9" s="255"/>
      <c r="S9" s="255"/>
      <c r="T9" s="255"/>
      <c r="U9" s="255"/>
      <c r="V9" s="255"/>
      <c r="W9" s="255"/>
      <c r="X9" s="255"/>
    </row>
    <row r="10" spans="1:37" ht="21" customHeight="1">
      <c r="H10" s="254" t="s">
        <v>14</v>
      </c>
      <c r="I10" s="254"/>
      <c r="J10" s="254"/>
      <c r="K10" s="255" t="str">
        <f>IF(代表者氏名="","",代表者役職&amp;"　"&amp;代表者氏名&amp;"")</f>
        <v/>
      </c>
      <c r="L10" s="255"/>
      <c r="M10" s="255"/>
      <c r="N10" s="255"/>
      <c r="O10" s="255"/>
      <c r="P10" s="255"/>
      <c r="Q10" s="255"/>
      <c r="R10" s="255"/>
      <c r="S10" s="255"/>
      <c r="T10" s="255"/>
      <c r="U10" s="255"/>
      <c r="V10" s="255"/>
      <c r="W10" s="255"/>
      <c r="X10" s="255"/>
    </row>
    <row r="11" spans="1:37" ht="10.050000000000001" customHeight="1"/>
    <row r="12" spans="1:37" ht="21" customHeight="1">
      <c r="I12" s="254" t="s">
        <v>6</v>
      </c>
      <c r="J12" s="254"/>
      <c r="K12" s="254"/>
      <c r="L12" s="255" t="str">
        <f>IF(担当者氏名="","",担当者役職&amp;"　"&amp;担当者氏名)</f>
        <v/>
      </c>
      <c r="M12" s="255"/>
      <c r="N12" s="255"/>
      <c r="O12" s="255"/>
      <c r="P12" s="255"/>
      <c r="Q12" s="255"/>
      <c r="R12" s="255"/>
      <c r="S12" s="255"/>
      <c r="T12" s="255"/>
      <c r="U12" s="255"/>
      <c r="V12" s="255"/>
      <c r="W12" s="255"/>
      <c r="X12" s="255"/>
    </row>
    <row r="13" spans="1:37" ht="21" customHeight="1">
      <c r="I13" s="254" t="s">
        <v>5</v>
      </c>
      <c r="J13" s="254"/>
      <c r="K13" s="254"/>
      <c r="L13" s="255" t="str">
        <f>IF(担当者電話番号="","",担当者電話番号)</f>
        <v/>
      </c>
      <c r="M13" s="255"/>
      <c r="N13" s="255"/>
      <c r="O13" s="255"/>
      <c r="P13" s="255"/>
      <c r="Q13" s="255"/>
      <c r="R13" s="255"/>
      <c r="S13" s="255"/>
      <c r="T13" s="255"/>
      <c r="U13" s="255"/>
      <c r="V13" s="255"/>
      <c r="W13" s="255"/>
      <c r="X13" s="255"/>
    </row>
    <row r="14" spans="1:37" ht="21" customHeight="1">
      <c r="I14" s="254" t="s">
        <v>9</v>
      </c>
      <c r="J14" s="254"/>
      <c r="K14" s="254"/>
      <c r="L14" s="255" t="str">
        <f>IF(ISBLANK(メールアドレス),"",メールアドレス)</f>
        <v/>
      </c>
      <c r="M14" s="255"/>
      <c r="N14" s="255"/>
      <c r="O14" s="255"/>
      <c r="P14" s="255"/>
      <c r="Q14" s="255"/>
      <c r="R14" s="255"/>
      <c r="S14" s="255"/>
      <c r="T14" s="255"/>
      <c r="U14" s="255"/>
      <c r="V14" s="255"/>
      <c r="W14" s="255"/>
      <c r="X14" s="255"/>
    </row>
    <row r="15" spans="1:37" ht="10.050000000000001" customHeight="1"/>
    <row r="16" spans="1:37" ht="29.25" customHeight="1">
      <c r="A16" s="259" t="s">
        <v>441</v>
      </c>
      <c r="B16" s="259"/>
      <c r="C16" s="259"/>
      <c r="D16" s="259"/>
      <c r="E16" s="259"/>
      <c r="F16" s="259"/>
      <c r="G16" s="259"/>
      <c r="H16" s="259"/>
      <c r="I16" s="259"/>
      <c r="J16" s="259"/>
      <c r="K16" s="259"/>
      <c r="L16" s="259"/>
      <c r="M16" s="259"/>
      <c r="N16" s="259"/>
      <c r="O16" s="259"/>
      <c r="P16" s="259"/>
      <c r="Q16" s="259"/>
      <c r="R16" s="259"/>
      <c r="S16" s="259"/>
      <c r="T16" s="259"/>
      <c r="U16" s="259"/>
      <c r="V16" s="259"/>
      <c r="W16" s="259"/>
      <c r="X16" s="259"/>
    </row>
    <row r="17" spans="1:25" ht="12" customHeight="1">
      <c r="A17" s="64"/>
      <c r="B17" s="64"/>
      <c r="C17" s="64"/>
      <c r="D17" s="64"/>
      <c r="E17" s="64"/>
      <c r="F17" s="64"/>
      <c r="G17" s="64"/>
      <c r="H17" s="64"/>
      <c r="I17" s="64"/>
      <c r="J17" s="64"/>
      <c r="K17" s="64"/>
      <c r="L17" s="64"/>
      <c r="M17" s="64"/>
      <c r="N17" s="64"/>
      <c r="O17" s="64"/>
      <c r="P17" s="64"/>
      <c r="Q17" s="64"/>
      <c r="R17" s="64"/>
      <c r="S17" s="64"/>
      <c r="T17" s="64"/>
      <c r="U17" s="64"/>
      <c r="V17" s="64"/>
      <c r="W17" s="64"/>
      <c r="X17" s="64"/>
    </row>
    <row r="18" spans="1:25">
      <c r="A18" s="263" t="s">
        <v>13</v>
      </c>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row>
    <row r="19" spans="1:25">
      <c r="A19" s="65"/>
      <c r="B19" s="65"/>
      <c r="C19" s="65"/>
      <c r="D19" s="65"/>
      <c r="E19" s="65"/>
      <c r="F19" s="65"/>
      <c r="G19" s="65"/>
      <c r="H19" s="65"/>
      <c r="I19" s="65"/>
      <c r="J19" s="65"/>
      <c r="K19" s="65"/>
      <c r="L19" s="65"/>
      <c r="M19" s="65"/>
      <c r="N19" s="65"/>
      <c r="O19" s="65"/>
      <c r="P19" s="65"/>
      <c r="Q19" s="65"/>
      <c r="R19" s="65"/>
      <c r="S19" s="65"/>
      <c r="T19" s="65"/>
      <c r="U19" s="65"/>
      <c r="V19" s="65"/>
      <c r="W19" s="65"/>
      <c r="X19" s="65"/>
      <c r="Y19" s="65"/>
    </row>
    <row r="20" spans="1:25" s="66" customFormat="1" ht="24.75" customHeight="1">
      <c r="A20" s="257" t="s">
        <v>440</v>
      </c>
      <c r="B20" s="257"/>
      <c r="C20" s="257"/>
      <c r="D20" s="257"/>
      <c r="E20" s="257"/>
      <c r="F20" s="257"/>
      <c r="G20" s="257"/>
      <c r="H20" s="257"/>
      <c r="I20" s="257"/>
      <c r="J20" s="257"/>
      <c r="K20" s="257"/>
      <c r="L20" s="257"/>
      <c r="M20" s="257"/>
      <c r="N20" s="257"/>
      <c r="O20" s="257"/>
      <c r="P20" s="257"/>
      <c r="Q20" s="257"/>
      <c r="R20" s="257"/>
      <c r="S20" s="257"/>
      <c r="T20" s="257"/>
      <c r="U20" s="257"/>
      <c r="V20" s="257"/>
      <c r="W20" s="257"/>
      <c r="X20" s="257"/>
      <c r="Y20" s="74"/>
    </row>
    <row r="21" spans="1:25" s="66" customFormat="1" ht="24.75" customHeight="1">
      <c r="A21" s="257"/>
      <c r="B21" s="257"/>
      <c r="C21" s="257"/>
      <c r="D21" s="257"/>
      <c r="E21" s="257"/>
      <c r="F21" s="257"/>
      <c r="G21" s="257"/>
      <c r="H21" s="257"/>
      <c r="I21" s="257"/>
      <c r="J21" s="257"/>
      <c r="K21" s="257"/>
      <c r="L21" s="257"/>
      <c r="M21" s="257"/>
      <c r="N21" s="257"/>
      <c r="O21" s="257"/>
      <c r="P21" s="257"/>
      <c r="Q21" s="257"/>
      <c r="R21" s="257"/>
      <c r="S21" s="257"/>
      <c r="T21" s="257"/>
      <c r="U21" s="257"/>
      <c r="V21" s="257"/>
      <c r="W21" s="257"/>
      <c r="X21" s="257"/>
      <c r="Y21" s="74"/>
    </row>
    <row r="22" spans="1:25">
      <c r="A22" s="65"/>
      <c r="B22" s="65"/>
      <c r="C22" s="65"/>
      <c r="D22" s="65"/>
      <c r="E22" s="65"/>
      <c r="F22" s="65"/>
      <c r="G22" s="65"/>
      <c r="H22" s="65"/>
      <c r="I22" s="65"/>
      <c r="J22" s="65"/>
      <c r="K22" s="65"/>
      <c r="L22" s="65"/>
      <c r="M22" s="65"/>
      <c r="N22" s="65"/>
      <c r="O22" s="65"/>
      <c r="P22" s="65"/>
      <c r="Q22" s="65"/>
      <c r="R22" s="65"/>
      <c r="S22" s="65"/>
      <c r="T22" s="65"/>
      <c r="U22" s="65"/>
      <c r="V22" s="65"/>
      <c r="W22" s="65"/>
      <c r="X22" s="65"/>
      <c r="Y22" s="65"/>
    </row>
    <row r="23" spans="1:25" s="222" customFormat="1">
      <c r="A23" s="222" t="s">
        <v>40</v>
      </c>
    </row>
    <row r="24" spans="1:25" s="222" customFormat="1">
      <c r="A24" s="222" t="s">
        <v>135</v>
      </c>
      <c r="H24" s="223" t="str">
        <f>IF(第■回="","",第■回)</f>
        <v/>
      </c>
      <c r="I24" s="223"/>
    </row>
    <row r="25" spans="1:25" s="222" customFormat="1" ht="9" customHeight="1"/>
    <row r="26" spans="1:25" s="222" customFormat="1">
      <c r="A26" s="658" t="s">
        <v>35</v>
      </c>
      <c r="B26" s="658"/>
      <c r="C26" s="658"/>
      <c r="D26" s="654"/>
      <c r="E26" s="654"/>
      <c r="F26" s="654"/>
      <c r="G26" s="654"/>
      <c r="H26" s="654"/>
      <c r="I26" s="654"/>
      <c r="J26" s="654"/>
      <c r="K26" s="654"/>
      <c r="L26" s="654"/>
      <c r="M26" s="654"/>
      <c r="N26" s="654"/>
      <c r="O26" s="654"/>
      <c r="P26" s="654"/>
      <c r="Q26" s="654"/>
      <c r="R26" s="654"/>
      <c r="S26" s="654"/>
      <c r="T26" s="654"/>
      <c r="U26" s="654"/>
      <c r="V26" s="654"/>
      <c r="W26" s="654"/>
    </row>
    <row r="27" spans="1:25" s="222" customFormat="1">
      <c r="B27" s="655" t="s">
        <v>36</v>
      </c>
      <c r="C27" s="655"/>
      <c r="D27" s="655"/>
      <c r="E27" s="656"/>
      <c r="F27" s="656"/>
      <c r="G27" s="656"/>
      <c r="H27" s="656"/>
      <c r="I27" s="656"/>
      <c r="J27" s="656"/>
      <c r="K27" s="656"/>
      <c r="L27" s="656"/>
      <c r="M27" s="656"/>
      <c r="N27" s="655" t="s">
        <v>37</v>
      </c>
      <c r="O27" s="655"/>
      <c r="P27" s="655"/>
      <c r="Q27" s="655"/>
      <c r="R27" s="656"/>
      <c r="S27" s="656"/>
      <c r="T27" s="656"/>
      <c r="U27" s="656"/>
      <c r="V27" s="656"/>
      <c r="W27" s="656"/>
      <c r="X27" s="224"/>
    </row>
    <row r="28" spans="1:25" s="222" customFormat="1">
      <c r="B28" s="653" t="s">
        <v>43</v>
      </c>
      <c r="C28" s="653"/>
      <c r="D28" s="653"/>
      <c r="E28" s="653"/>
      <c r="F28" s="653"/>
      <c r="G28" s="654"/>
      <c r="H28" s="654"/>
      <c r="I28" s="654"/>
      <c r="J28" s="654"/>
      <c r="K28" s="654"/>
      <c r="L28" s="654"/>
      <c r="M28" s="654"/>
      <c r="N28" s="653" t="s">
        <v>38</v>
      </c>
      <c r="O28" s="653"/>
      <c r="P28" s="653"/>
      <c r="Q28" s="653"/>
      <c r="R28" s="654"/>
      <c r="S28" s="654"/>
      <c r="T28" s="654"/>
      <c r="U28" s="654"/>
      <c r="V28" s="654"/>
      <c r="W28" s="654"/>
      <c r="X28" s="224"/>
    </row>
    <row r="29" spans="1:25" s="222" customFormat="1">
      <c r="B29" s="653" t="s">
        <v>39</v>
      </c>
      <c r="C29" s="653"/>
      <c r="D29" s="653"/>
      <c r="E29" s="653"/>
      <c r="F29" s="653"/>
      <c r="G29" s="654"/>
      <c r="H29" s="654"/>
      <c r="I29" s="654"/>
      <c r="J29" s="654"/>
      <c r="K29" s="654"/>
      <c r="L29" s="654"/>
      <c r="M29" s="654"/>
      <c r="N29" s="654"/>
      <c r="O29" s="654"/>
      <c r="P29" s="654"/>
      <c r="Q29" s="654"/>
      <c r="R29" s="654"/>
      <c r="S29" s="654"/>
      <c r="T29" s="654"/>
      <c r="U29" s="654"/>
      <c r="V29" s="654"/>
      <c r="W29" s="654"/>
    </row>
    <row r="30" spans="1:25" s="222" customFormat="1">
      <c r="F30" s="219"/>
      <c r="G30" s="219"/>
      <c r="H30" s="219"/>
      <c r="I30" s="219"/>
      <c r="J30" s="219"/>
      <c r="K30" s="219"/>
      <c r="L30" s="220"/>
      <c r="M30" s="219"/>
      <c r="N30" s="219"/>
      <c r="O30" s="219"/>
      <c r="P30" s="219"/>
      <c r="Q30" s="219"/>
      <c r="R30" s="219"/>
    </row>
    <row r="31" spans="1:25" s="222" customFormat="1">
      <c r="A31" s="222" t="s">
        <v>41</v>
      </c>
    </row>
    <row r="32" spans="1:25" s="222" customFormat="1">
      <c r="B32" s="652"/>
      <c r="C32" s="652"/>
      <c r="D32" s="652"/>
      <c r="E32" s="652"/>
      <c r="F32" s="652"/>
      <c r="G32" s="652"/>
      <c r="H32" s="652"/>
      <c r="I32" s="652"/>
      <c r="J32" s="652"/>
      <c r="K32" s="652"/>
      <c r="L32" s="652"/>
      <c r="M32" s="652"/>
      <c r="N32" s="652"/>
      <c r="O32" s="652"/>
      <c r="P32" s="652"/>
      <c r="Q32" s="652"/>
      <c r="R32" s="652"/>
      <c r="S32" s="652"/>
      <c r="T32" s="652"/>
      <c r="U32" s="652"/>
      <c r="V32" s="652"/>
      <c r="W32" s="652"/>
      <c r="X32" s="652"/>
    </row>
    <row r="33" spans="1:24" s="222" customFormat="1">
      <c r="B33" s="652"/>
      <c r="C33" s="652"/>
      <c r="D33" s="652"/>
      <c r="E33" s="652"/>
      <c r="F33" s="652"/>
      <c r="G33" s="652"/>
      <c r="H33" s="652"/>
      <c r="I33" s="652"/>
      <c r="J33" s="652"/>
      <c r="K33" s="652"/>
      <c r="L33" s="652"/>
      <c r="M33" s="652"/>
      <c r="N33" s="652"/>
      <c r="O33" s="652"/>
      <c r="P33" s="652"/>
      <c r="Q33" s="652"/>
      <c r="R33" s="652"/>
      <c r="S33" s="652"/>
      <c r="T33" s="652"/>
      <c r="U33" s="652"/>
      <c r="V33" s="652"/>
      <c r="W33" s="652"/>
      <c r="X33" s="652"/>
    </row>
    <row r="34" spans="1:24" s="222" customFormat="1">
      <c r="B34" s="652"/>
      <c r="C34" s="652"/>
      <c r="D34" s="652"/>
      <c r="E34" s="652"/>
      <c r="F34" s="652"/>
      <c r="G34" s="652"/>
      <c r="H34" s="652"/>
      <c r="I34" s="652"/>
      <c r="J34" s="652"/>
      <c r="K34" s="652"/>
      <c r="L34" s="652"/>
      <c r="M34" s="652"/>
      <c r="N34" s="652"/>
      <c r="O34" s="652"/>
      <c r="P34" s="652"/>
      <c r="Q34" s="652"/>
      <c r="R34" s="652"/>
      <c r="S34" s="652"/>
      <c r="T34" s="652"/>
      <c r="U34" s="652"/>
      <c r="V34" s="652"/>
      <c r="W34" s="652"/>
      <c r="X34" s="652"/>
    </row>
    <row r="35" spans="1:24" s="222" customFormat="1">
      <c r="B35" s="652"/>
      <c r="C35" s="652"/>
      <c r="D35" s="652"/>
      <c r="E35" s="652"/>
      <c r="F35" s="652"/>
      <c r="G35" s="652"/>
      <c r="H35" s="652"/>
      <c r="I35" s="652"/>
      <c r="J35" s="652"/>
      <c r="K35" s="652"/>
      <c r="L35" s="652"/>
      <c r="M35" s="652"/>
      <c r="N35" s="652"/>
      <c r="O35" s="652"/>
      <c r="P35" s="652"/>
      <c r="Q35" s="652"/>
      <c r="R35" s="652"/>
      <c r="S35" s="652"/>
      <c r="T35" s="652"/>
      <c r="U35" s="652"/>
      <c r="V35" s="652"/>
      <c r="W35" s="652"/>
      <c r="X35" s="652"/>
    </row>
    <row r="36" spans="1:24" s="222" customFormat="1">
      <c r="B36" s="652"/>
      <c r="C36" s="652"/>
      <c r="D36" s="652"/>
      <c r="E36" s="652"/>
      <c r="F36" s="652"/>
      <c r="G36" s="652"/>
      <c r="H36" s="652"/>
      <c r="I36" s="652"/>
      <c r="J36" s="652"/>
      <c r="K36" s="652"/>
      <c r="L36" s="652"/>
      <c r="M36" s="652"/>
      <c r="N36" s="652"/>
      <c r="O36" s="652"/>
      <c r="P36" s="652"/>
      <c r="Q36" s="652"/>
      <c r="R36" s="652"/>
      <c r="S36" s="652"/>
      <c r="T36" s="652"/>
      <c r="U36" s="652"/>
      <c r="V36" s="652"/>
      <c r="W36" s="652"/>
      <c r="X36" s="652"/>
    </row>
    <row r="37" spans="1:24" s="222" customFormat="1"/>
    <row r="38" spans="1:24" s="222" customFormat="1">
      <c r="A38" s="222" t="s">
        <v>42</v>
      </c>
    </row>
    <row r="39" spans="1:24" s="222" customFormat="1">
      <c r="B39" s="652"/>
      <c r="C39" s="652"/>
      <c r="D39" s="652"/>
      <c r="E39" s="652"/>
      <c r="F39" s="652"/>
      <c r="G39" s="652"/>
      <c r="H39" s="652"/>
      <c r="I39" s="652"/>
      <c r="J39" s="652"/>
      <c r="K39" s="652"/>
      <c r="L39" s="652"/>
      <c r="M39" s="652"/>
      <c r="N39" s="652"/>
      <c r="O39" s="652"/>
      <c r="P39" s="652"/>
      <c r="Q39" s="652"/>
      <c r="R39" s="652"/>
      <c r="S39" s="652"/>
      <c r="T39" s="652"/>
      <c r="U39" s="652"/>
      <c r="V39" s="652"/>
      <c r="W39" s="652"/>
      <c r="X39" s="652"/>
    </row>
    <row r="40" spans="1:24" s="222" customFormat="1">
      <c r="B40" s="652"/>
      <c r="C40" s="652"/>
      <c r="D40" s="652"/>
      <c r="E40" s="652"/>
      <c r="F40" s="652"/>
      <c r="G40" s="652"/>
      <c r="H40" s="652"/>
      <c r="I40" s="652"/>
      <c r="J40" s="652"/>
      <c r="K40" s="652"/>
      <c r="L40" s="652"/>
      <c r="M40" s="652"/>
      <c r="N40" s="652"/>
      <c r="O40" s="652"/>
      <c r="P40" s="652"/>
      <c r="Q40" s="652"/>
      <c r="R40" s="652"/>
      <c r="S40" s="652"/>
      <c r="T40" s="652"/>
      <c r="U40" s="652"/>
      <c r="V40" s="652"/>
      <c r="W40" s="652"/>
      <c r="X40" s="652"/>
    </row>
    <row r="41" spans="1:24" s="222" customFormat="1">
      <c r="B41" s="652"/>
      <c r="C41" s="652"/>
      <c r="D41" s="652"/>
      <c r="E41" s="652"/>
      <c r="F41" s="652"/>
      <c r="G41" s="652"/>
      <c r="H41" s="652"/>
      <c r="I41" s="652"/>
      <c r="J41" s="652"/>
      <c r="K41" s="652"/>
      <c r="L41" s="652"/>
      <c r="M41" s="652"/>
      <c r="N41" s="652"/>
      <c r="O41" s="652"/>
      <c r="P41" s="652"/>
      <c r="Q41" s="652"/>
      <c r="R41" s="652"/>
      <c r="S41" s="652"/>
      <c r="T41" s="652"/>
      <c r="U41" s="652"/>
      <c r="V41" s="652"/>
      <c r="W41" s="652"/>
      <c r="X41" s="652"/>
    </row>
    <row r="42" spans="1:24" s="222" customFormat="1">
      <c r="B42" s="652"/>
      <c r="C42" s="652"/>
      <c r="D42" s="652"/>
      <c r="E42" s="652"/>
      <c r="F42" s="652"/>
      <c r="G42" s="652"/>
      <c r="H42" s="652"/>
      <c r="I42" s="652"/>
      <c r="J42" s="652"/>
      <c r="K42" s="652"/>
      <c r="L42" s="652"/>
      <c r="M42" s="652"/>
      <c r="N42" s="652"/>
      <c r="O42" s="652"/>
      <c r="P42" s="652"/>
      <c r="Q42" s="652"/>
      <c r="R42" s="652"/>
      <c r="S42" s="652"/>
      <c r="T42" s="652"/>
      <c r="U42" s="652"/>
      <c r="V42" s="652"/>
      <c r="W42" s="652"/>
      <c r="X42" s="652"/>
    </row>
    <row r="43" spans="1:24" s="222" customFormat="1">
      <c r="B43" s="652"/>
      <c r="C43" s="652"/>
      <c r="D43" s="652"/>
      <c r="E43" s="652"/>
      <c r="F43" s="652"/>
      <c r="G43" s="652"/>
      <c r="H43" s="652"/>
      <c r="I43" s="652"/>
      <c r="J43" s="652"/>
      <c r="K43" s="652"/>
      <c r="L43" s="652"/>
      <c r="M43" s="652"/>
      <c r="N43" s="652"/>
      <c r="O43" s="652"/>
      <c r="P43" s="652"/>
      <c r="Q43" s="652"/>
      <c r="R43" s="652"/>
      <c r="S43" s="652"/>
      <c r="T43" s="652"/>
      <c r="U43" s="652"/>
      <c r="V43" s="652"/>
      <c r="W43" s="652"/>
      <c r="X43" s="652"/>
    </row>
    <row r="44" spans="1:24" s="222" customFormat="1"/>
  </sheetData>
  <sheetProtection insertRows="0" deleteRows="0"/>
  <mergeCells count="30">
    <mergeCell ref="H8:J8"/>
    <mergeCell ref="K8:X8"/>
    <mergeCell ref="O4:X4"/>
    <mergeCell ref="A26:C26"/>
    <mergeCell ref="D26:W26"/>
    <mergeCell ref="A20:X21"/>
    <mergeCell ref="H9:J9"/>
    <mergeCell ref="K9:X9"/>
    <mergeCell ref="H10:J10"/>
    <mergeCell ref="K10:X10"/>
    <mergeCell ref="I12:K12"/>
    <mergeCell ref="L12:X12"/>
    <mergeCell ref="I13:K13"/>
    <mergeCell ref="L13:X13"/>
    <mergeCell ref="I14:K14"/>
    <mergeCell ref="L14:X14"/>
    <mergeCell ref="A18:Y18"/>
    <mergeCell ref="A16:X16"/>
    <mergeCell ref="B39:X43"/>
    <mergeCell ref="B32:X36"/>
    <mergeCell ref="B29:F29"/>
    <mergeCell ref="G29:W29"/>
    <mergeCell ref="B27:D27"/>
    <mergeCell ref="E27:M27"/>
    <mergeCell ref="N27:Q27"/>
    <mergeCell ref="R27:W27"/>
    <mergeCell ref="B28:F28"/>
    <mergeCell ref="G28:M28"/>
    <mergeCell ref="N28:Q28"/>
    <mergeCell ref="R28:W28"/>
  </mergeCells>
  <phoneticPr fontId="2"/>
  <printOptions horizontalCentered="1"/>
  <pageMargins left="0.70866141732283472" right="0.70866141732283472" top="0.68" bottom="0.39370078740157483" header="0.31496062992125984" footer="0.31496062992125984"/>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M43"/>
  <sheetViews>
    <sheetView view="pageBreakPreview" topLeftCell="A7" zoomScaleNormal="100" zoomScaleSheetLayoutView="100" workbookViewId="0">
      <selection activeCell="A18" sqref="A18:Z18"/>
    </sheetView>
  </sheetViews>
  <sheetFormatPr defaultColWidth="3.09765625" defaultRowHeight="19.8"/>
  <cols>
    <col min="1" max="26" width="3.59765625" style="62" customWidth="1"/>
    <col min="27" max="27" width="0.796875" style="62" customWidth="1"/>
    <col min="28" max="16384" width="3.09765625" style="62"/>
  </cols>
  <sheetData>
    <row r="1" spans="1:39" ht="10.050000000000001" customHeight="1"/>
    <row r="2" spans="1:39" ht="10.050000000000001" customHeight="1"/>
    <row r="3" spans="1:39">
      <c r="A3" s="62" t="s">
        <v>395</v>
      </c>
    </row>
    <row r="4" spans="1:39" ht="10.050000000000001" customHeight="1"/>
    <row r="5" spans="1:39" ht="10.050000000000001" customHeight="1"/>
    <row r="6" spans="1:39" ht="19.5" customHeight="1">
      <c r="O6" s="225"/>
      <c r="P6" s="657" t="s">
        <v>136</v>
      </c>
      <c r="Q6" s="657"/>
      <c r="R6" s="657"/>
      <c r="S6" s="657"/>
      <c r="T6" s="657"/>
      <c r="U6" s="657"/>
      <c r="V6" s="657"/>
      <c r="W6" s="657"/>
      <c r="X6" s="657"/>
      <c r="Y6" s="657"/>
      <c r="Z6" s="225"/>
      <c r="AM6" s="74"/>
    </row>
    <row r="7" spans="1:39" ht="10.050000000000001" customHeight="1">
      <c r="E7" s="63"/>
    </row>
    <row r="8" spans="1:39" s="66" customFormat="1" ht="18" customHeight="1">
      <c r="A8" s="66" t="s">
        <v>293</v>
      </c>
      <c r="E8" s="221"/>
    </row>
    <row r="9" spans="1:39" ht="10.050000000000001" customHeight="1">
      <c r="E9" s="63"/>
    </row>
    <row r="10" spans="1:39" ht="21" customHeight="1">
      <c r="L10" s="158"/>
      <c r="M10" s="254" t="s">
        <v>0</v>
      </c>
      <c r="N10" s="254"/>
      <c r="O10" s="254"/>
      <c r="P10" s="659" t="str">
        <f>IF(住所="","",住所)</f>
        <v/>
      </c>
      <c r="Q10" s="659"/>
      <c r="R10" s="659"/>
      <c r="S10" s="659"/>
      <c r="T10" s="659"/>
      <c r="U10" s="659"/>
      <c r="V10" s="659"/>
      <c r="W10" s="659"/>
    </row>
    <row r="11" spans="1:39" ht="21" customHeight="1">
      <c r="L11" s="158"/>
      <c r="M11" s="254" t="s">
        <v>11</v>
      </c>
      <c r="N11" s="254"/>
      <c r="O11" s="254"/>
      <c r="P11" s="659" t="str">
        <f>IF(名称="","",名称)</f>
        <v/>
      </c>
      <c r="Q11" s="660"/>
      <c r="R11" s="660"/>
      <c r="S11" s="660"/>
      <c r="T11" s="660"/>
      <c r="U11" s="660"/>
      <c r="V11" s="660"/>
      <c r="W11" s="660"/>
    </row>
    <row r="12" spans="1:39" ht="21" customHeight="1">
      <c r="L12" s="158"/>
      <c r="M12" s="254" t="s">
        <v>14</v>
      </c>
      <c r="N12" s="254"/>
      <c r="O12" s="254"/>
      <c r="P12" s="659" t="str">
        <f>IF(代表者氏名="","",代表者役職&amp;"　"&amp;代表者氏名&amp;"")</f>
        <v/>
      </c>
      <c r="Q12" s="660"/>
      <c r="R12" s="660"/>
      <c r="S12" s="660"/>
      <c r="T12" s="660"/>
      <c r="U12" s="660"/>
      <c r="V12" s="660"/>
      <c r="W12" s="660"/>
    </row>
    <row r="13" spans="1:39" ht="10.050000000000001" customHeight="1"/>
    <row r="14" spans="1:39" ht="21" customHeight="1">
      <c r="M14" s="254" t="s">
        <v>6</v>
      </c>
      <c r="N14" s="254"/>
      <c r="O14" s="254"/>
      <c r="P14" s="659" t="str">
        <f>IF(担当者氏名="","",担当者役職&amp;"　"&amp;担当者氏名)</f>
        <v/>
      </c>
      <c r="Q14" s="659"/>
      <c r="R14" s="659"/>
      <c r="S14" s="659"/>
      <c r="T14" s="659"/>
      <c r="U14" s="659"/>
      <c r="V14" s="659"/>
      <c r="W14" s="659"/>
      <c r="X14" s="659"/>
      <c r="Y14" s="659"/>
      <c r="Z14" s="158"/>
      <c r="AA14" s="158"/>
    </row>
    <row r="15" spans="1:39" ht="21" customHeight="1">
      <c r="M15" s="254" t="s">
        <v>5</v>
      </c>
      <c r="N15" s="254"/>
      <c r="O15" s="254"/>
      <c r="P15" s="659" t="str">
        <f>IF(担当者電話番号="","",担当者電話番号)</f>
        <v/>
      </c>
      <c r="Q15" s="659"/>
      <c r="R15" s="659"/>
      <c r="S15" s="659"/>
      <c r="T15" s="659"/>
      <c r="U15" s="659"/>
      <c r="V15" s="659"/>
      <c r="W15" s="659"/>
      <c r="X15" s="659"/>
      <c r="Y15" s="659"/>
      <c r="Z15" s="158"/>
      <c r="AA15" s="158"/>
    </row>
    <row r="16" spans="1:39" ht="21" customHeight="1">
      <c r="M16" s="254" t="s">
        <v>9</v>
      </c>
      <c r="N16" s="254"/>
      <c r="O16" s="254"/>
      <c r="P16" s="659" t="str">
        <f>IF(ISBLANK(メールアドレス),"",メールアドレス)</f>
        <v/>
      </c>
      <c r="Q16" s="659"/>
      <c r="R16" s="659"/>
      <c r="S16" s="659"/>
      <c r="T16" s="659"/>
      <c r="U16" s="659"/>
      <c r="V16" s="659"/>
      <c r="W16" s="659"/>
      <c r="X16" s="659"/>
      <c r="Y16" s="659"/>
      <c r="Z16" s="158"/>
      <c r="AA16" s="158"/>
    </row>
    <row r="17" spans="1:27" ht="10.050000000000001" customHeight="1"/>
    <row r="18" spans="1:27" ht="29.25" customHeight="1">
      <c r="A18" s="259" t="s">
        <v>448</v>
      </c>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row>
    <row r="19" spans="1:27" ht="12" customHeight="1">
      <c r="A19" s="64"/>
      <c r="B19" s="64"/>
      <c r="C19" s="64"/>
      <c r="D19" s="64"/>
      <c r="E19" s="64"/>
      <c r="F19" s="64"/>
      <c r="G19" s="64"/>
      <c r="H19" s="64"/>
      <c r="I19" s="64"/>
      <c r="J19" s="64"/>
      <c r="K19" s="64"/>
      <c r="L19" s="64"/>
      <c r="M19" s="64"/>
      <c r="N19" s="64"/>
      <c r="O19" s="64"/>
      <c r="P19" s="64"/>
      <c r="Q19" s="64"/>
      <c r="R19" s="64"/>
      <c r="S19" s="64"/>
      <c r="T19" s="64"/>
      <c r="U19" s="64"/>
      <c r="V19" s="64"/>
      <c r="W19" s="64"/>
      <c r="X19" s="64"/>
      <c r="Y19" s="64"/>
      <c r="Z19" s="64"/>
    </row>
    <row r="20" spans="1:27">
      <c r="A20" s="263" t="s">
        <v>13</v>
      </c>
      <c r="B20" s="263"/>
      <c r="C20" s="263"/>
      <c r="D20" s="263"/>
      <c r="E20" s="263"/>
      <c r="F20" s="263"/>
      <c r="G20" s="263"/>
      <c r="H20" s="263"/>
      <c r="I20" s="263"/>
      <c r="J20" s="263"/>
      <c r="K20" s="263"/>
      <c r="L20" s="263"/>
      <c r="M20" s="263"/>
      <c r="N20" s="263"/>
      <c r="O20" s="263"/>
      <c r="P20" s="263"/>
      <c r="Q20" s="263"/>
      <c r="R20" s="263"/>
      <c r="S20" s="263"/>
      <c r="T20" s="263"/>
      <c r="U20" s="263"/>
      <c r="V20" s="263"/>
      <c r="W20" s="263"/>
      <c r="X20" s="263"/>
      <c r="Y20" s="263"/>
      <c r="Z20" s="263"/>
      <c r="AA20" s="263"/>
    </row>
    <row r="21" spans="1:27">
      <c r="A21" s="65"/>
      <c r="B21" s="65"/>
      <c r="C21" s="65"/>
      <c r="D21" s="65"/>
      <c r="E21" s="65"/>
      <c r="F21" s="65"/>
      <c r="G21" s="65"/>
      <c r="H21" s="65"/>
      <c r="I21" s="65"/>
      <c r="J21" s="65"/>
      <c r="K21" s="65"/>
      <c r="L21" s="65"/>
      <c r="M21" s="65"/>
      <c r="N21" s="65"/>
      <c r="O21" s="65"/>
      <c r="P21" s="65"/>
      <c r="Q21" s="65"/>
      <c r="R21" s="65"/>
      <c r="S21" s="65"/>
      <c r="T21" s="65"/>
      <c r="U21" s="65"/>
      <c r="V21" s="65"/>
      <c r="W21" s="65"/>
      <c r="X21" s="65"/>
      <c r="Y21" s="65"/>
      <c r="Z21" s="65"/>
      <c r="AA21" s="65"/>
    </row>
    <row r="22" spans="1:27" s="66" customFormat="1" ht="24.75" customHeight="1">
      <c r="A22" s="257" t="s">
        <v>439</v>
      </c>
      <c r="B22" s="257"/>
      <c r="C22" s="257"/>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74"/>
    </row>
    <row r="23" spans="1:27" s="66" customFormat="1" ht="24.75" customHeight="1">
      <c r="A23" s="257"/>
      <c r="B23" s="257"/>
      <c r="C23" s="257"/>
      <c r="D23" s="257"/>
      <c r="E23" s="257"/>
      <c r="F23" s="257"/>
      <c r="G23" s="257"/>
      <c r="H23" s="257"/>
      <c r="I23" s="257"/>
      <c r="J23" s="257"/>
      <c r="K23" s="257"/>
      <c r="L23" s="257"/>
      <c r="M23" s="257"/>
      <c r="N23" s="257"/>
      <c r="O23" s="257"/>
      <c r="P23" s="257"/>
      <c r="Q23" s="257"/>
      <c r="R23" s="257"/>
      <c r="S23" s="257"/>
      <c r="T23" s="257"/>
      <c r="U23" s="257"/>
      <c r="V23" s="257"/>
      <c r="W23" s="257"/>
      <c r="X23" s="257"/>
      <c r="Y23" s="257"/>
      <c r="Z23" s="257"/>
      <c r="AA23" s="74"/>
    </row>
    <row r="24" spans="1:27">
      <c r="A24" s="65"/>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row>
    <row r="25" spans="1:27" s="222" customFormat="1">
      <c r="A25" s="222" t="s">
        <v>280</v>
      </c>
    </row>
    <row r="26" spans="1:27" s="222" customFormat="1">
      <c r="B26" s="652"/>
      <c r="C26" s="652"/>
      <c r="D26" s="652"/>
      <c r="E26" s="652"/>
      <c r="F26" s="652"/>
      <c r="G26" s="652"/>
      <c r="H26" s="652"/>
      <c r="I26" s="652"/>
      <c r="J26" s="652"/>
      <c r="K26" s="652"/>
      <c r="L26" s="652"/>
      <c r="M26" s="652"/>
      <c r="N26" s="652"/>
      <c r="O26" s="652"/>
      <c r="P26" s="652"/>
      <c r="Q26" s="652"/>
      <c r="R26" s="652"/>
      <c r="S26" s="652"/>
      <c r="T26" s="652"/>
      <c r="U26" s="652"/>
      <c r="V26" s="652"/>
      <c r="W26" s="652"/>
      <c r="X26" s="652"/>
      <c r="Y26" s="652"/>
      <c r="Z26" s="652"/>
    </row>
    <row r="27" spans="1:27" s="222" customFormat="1">
      <c r="B27" s="652"/>
      <c r="C27" s="652"/>
      <c r="D27" s="652"/>
      <c r="E27" s="652"/>
      <c r="F27" s="652"/>
      <c r="G27" s="652"/>
      <c r="H27" s="652"/>
      <c r="I27" s="652"/>
      <c r="J27" s="652"/>
      <c r="K27" s="652"/>
      <c r="L27" s="652"/>
      <c r="M27" s="652"/>
      <c r="N27" s="652"/>
      <c r="O27" s="652"/>
      <c r="P27" s="652"/>
      <c r="Q27" s="652"/>
      <c r="R27" s="652"/>
      <c r="S27" s="652"/>
      <c r="T27" s="652"/>
      <c r="U27" s="652"/>
      <c r="V27" s="652"/>
      <c r="W27" s="652"/>
      <c r="X27" s="652"/>
      <c r="Y27" s="652"/>
      <c r="Z27" s="652"/>
    </row>
    <row r="28" spans="1:27" s="222" customFormat="1">
      <c r="B28" s="652"/>
      <c r="C28" s="652"/>
      <c r="D28" s="652"/>
      <c r="E28" s="652"/>
      <c r="F28" s="652"/>
      <c r="G28" s="652"/>
      <c r="H28" s="652"/>
      <c r="I28" s="652"/>
      <c r="J28" s="652"/>
      <c r="K28" s="652"/>
      <c r="L28" s="652"/>
      <c r="M28" s="652"/>
      <c r="N28" s="652"/>
      <c r="O28" s="652"/>
      <c r="P28" s="652"/>
      <c r="Q28" s="652"/>
      <c r="R28" s="652"/>
      <c r="S28" s="652"/>
      <c r="T28" s="652"/>
      <c r="U28" s="652"/>
      <c r="V28" s="652"/>
      <c r="W28" s="652"/>
      <c r="X28" s="652"/>
      <c r="Y28" s="652"/>
      <c r="Z28" s="652"/>
    </row>
    <row r="29" spans="1:27" s="222" customFormat="1">
      <c r="B29" s="652"/>
      <c r="C29" s="652"/>
      <c r="D29" s="652"/>
      <c r="E29" s="652"/>
      <c r="F29" s="652"/>
      <c r="G29" s="652"/>
      <c r="H29" s="652"/>
      <c r="I29" s="652"/>
      <c r="J29" s="652"/>
      <c r="K29" s="652"/>
      <c r="L29" s="652"/>
      <c r="M29" s="652"/>
      <c r="N29" s="652"/>
      <c r="O29" s="652"/>
      <c r="P29" s="652"/>
      <c r="Q29" s="652"/>
      <c r="R29" s="652"/>
      <c r="S29" s="652"/>
      <c r="T29" s="652"/>
      <c r="U29" s="652"/>
      <c r="V29" s="652"/>
      <c r="W29" s="652"/>
      <c r="X29" s="652"/>
      <c r="Y29" s="652"/>
      <c r="Z29" s="652"/>
    </row>
    <row r="30" spans="1:27" s="222" customFormat="1">
      <c r="F30" s="219"/>
      <c r="G30" s="219"/>
      <c r="H30" s="219"/>
      <c r="I30" s="219"/>
      <c r="J30" s="219"/>
      <c r="K30" s="219"/>
      <c r="L30" s="220"/>
      <c r="M30" s="219"/>
      <c r="N30" s="219"/>
      <c r="O30" s="219"/>
      <c r="P30" s="219"/>
      <c r="Q30" s="219"/>
      <c r="R30" s="219"/>
      <c r="S30" s="219"/>
      <c r="T30" s="219"/>
      <c r="U30" s="219"/>
    </row>
    <row r="31" spans="1:27" s="222" customFormat="1">
      <c r="A31" s="222" t="s">
        <v>281</v>
      </c>
    </row>
    <row r="32" spans="1:27" s="222" customFormat="1">
      <c r="B32" s="652"/>
      <c r="C32" s="652"/>
      <c r="D32" s="652"/>
      <c r="E32" s="652"/>
      <c r="F32" s="652"/>
      <c r="G32" s="652"/>
      <c r="H32" s="652"/>
      <c r="I32" s="652"/>
      <c r="J32" s="652"/>
      <c r="K32" s="652"/>
      <c r="L32" s="652"/>
      <c r="M32" s="652"/>
      <c r="N32" s="652"/>
      <c r="O32" s="652"/>
      <c r="P32" s="652"/>
      <c r="Q32" s="652"/>
      <c r="R32" s="652"/>
      <c r="S32" s="652"/>
      <c r="T32" s="652"/>
      <c r="U32" s="652"/>
      <c r="V32" s="652"/>
      <c r="W32" s="652"/>
      <c r="X32" s="652"/>
      <c r="Y32" s="652"/>
      <c r="Z32" s="652"/>
    </row>
    <row r="33" spans="1:26" s="222" customFormat="1">
      <c r="B33" s="652"/>
      <c r="C33" s="652"/>
      <c r="D33" s="652"/>
      <c r="E33" s="652"/>
      <c r="F33" s="652"/>
      <c r="G33" s="652"/>
      <c r="H33" s="652"/>
      <c r="I33" s="652"/>
      <c r="J33" s="652"/>
      <c r="K33" s="652"/>
      <c r="L33" s="652"/>
      <c r="M33" s="652"/>
      <c r="N33" s="652"/>
      <c r="O33" s="652"/>
      <c r="P33" s="652"/>
      <c r="Q33" s="652"/>
      <c r="R33" s="652"/>
      <c r="S33" s="652"/>
      <c r="T33" s="652"/>
      <c r="U33" s="652"/>
      <c r="V33" s="652"/>
      <c r="W33" s="652"/>
      <c r="X33" s="652"/>
      <c r="Y33" s="652"/>
      <c r="Z33" s="652"/>
    </row>
    <row r="34" spans="1:26" s="222" customFormat="1">
      <c r="B34" s="652"/>
      <c r="C34" s="652"/>
      <c r="D34" s="652"/>
      <c r="E34" s="652"/>
      <c r="F34" s="652"/>
      <c r="G34" s="652"/>
      <c r="H34" s="652"/>
      <c r="I34" s="652"/>
      <c r="J34" s="652"/>
      <c r="K34" s="652"/>
      <c r="L34" s="652"/>
      <c r="M34" s="652"/>
      <c r="N34" s="652"/>
      <c r="O34" s="652"/>
      <c r="P34" s="652"/>
      <c r="Q34" s="652"/>
      <c r="R34" s="652"/>
      <c r="S34" s="652"/>
      <c r="T34" s="652"/>
      <c r="U34" s="652"/>
      <c r="V34" s="652"/>
      <c r="W34" s="652"/>
      <c r="X34" s="652"/>
      <c r="Y34" s="652"/>
      <c r="Z34" s="652"/>
    </row>
    <row r="35" spans="1:26" s="222" customFormat="1">
      <c r="B35" s="652"/>
      <c r="C35" s="652"/>
      <c r="D35" s="652"/>
      <c r="E35" s="652"/>
      <c r="F35" s="652"/>
      <c r="G35" s="652"/>
      <c r="H35" s="652"/>
      <c r="I35" s="652"/>
      <c r="J35" s="652"/>
      <c r="K35" s="652"/>
      <c r="L35" s="652"/>
      <c r="M35" s="652"/>
      <c r="N35" s="652"/>
      <c r="O35" s="652"/>
      <c r="P35" s="652"/>
      <c r="Q35" s="652"/>
      <c r="R35" s="652"/>
      <c r="S35" s="652"/>
      <c r="T35" s="652"/>
      <c r="U35" s="652"/>
      <c r="V35" s="652"/>
      <c r="W35" s="652"/>
      <c r="X35" s="652"/>
      <c r="Y35" s="652"/>
      <c r="Z35" s="652"/>
    </row>
    <row r="36" spans="1:26" s="222" customFormat="1"/>
    <row r="37" spans="1:26">
      <c r="A37" s="62" t="s">
        <v>289</v>
      </c>
    </row>
    <row r="38" spans="1:26" ht="18" customHeight="1">
      <c r="B38" s="398"/>
      <c r="C38" s="398"/>
      <c r="D38" s="398"/>
      <c r="E38" s="398"/>
      <c r="F38" s="398"/>
      <c r="G38" s="398"/>
      <c r="H38" s="505" t="s">
        <v>284</v>
      </c>
      <c r="I38" s="505"/>
      <c r="J38" s="505"/>
      <c r="K38" s="505" t="s">
        <v>285</v>
      </c>
      <c r="L38" s="505"/>
      <c r="M38" s="505"/>
      <c r="N38" s="505" t="s">
        <v>286</v>
      </c>
      <c r="O38" s="505"/>
      <c r="P38" s="505" t="s">
        <v>287</v>
      </c>
      <c r="Q38" s="505"/>
      <c r="R38" s="505"/>
      <c r="S38" s="505" t="s">
        <v>286</v>
      </c>
      <c r="T38" s="505"/>
      <c r="U38" s="505" t="s">
        <v>288</v>
      </c>
      <c r="V38" s="505"/>
      <c r="W38" s="505"/>
      <c r="X38" s="505" t="s">
        <v>286</v>
      </c>
      <c r="Y38" s="505"/>
    </row>
    <row r="39" spans="1:26">
      <c r="B39" s="505" t="s">
        <v>282</v>
      </c>
      <c r="C39" s="505"/>
      <c r="D39" s="505"/>
      <c r="E39" s="505"/>
      <c r="F39" s="505"/>
      <c r="G39" s="505"/>
      <c r="H39" s="661">
        <f>効果報告別紙!W36</f>
        <v>0</v>
      </c>
      <c r="I39" s="662"/>
      <c r="J39" s="662"/>
      <c r="K39" s="662">
        <f>IF(効果報告別紙!AC36=0,0,効果報告別紙!AC36)</f>
        <v>0</v>
      </c>
      <c r="L39" s="662"/>
      <c r="M39" s="662"/>
      <c r="N39" s="663" t="str">
        <f>IF(K39=0,"",(K39-H39)/H39)</f>
        <v/>
      </c>
      <c r="O39" s="663"/>
      <c r="P39" s="662" t="str">
        <f>IF(効果報告別紙!AI36=0,"",効果報告別紙!AI36)</f>
        <v/>
      </c>
      <c r="Q39" s="662"/>
      <c r="R39" s="662"/>
      <c r="S39" s="663" t="str">
        <f>IF(P39="","",(P39-H39)/H39)</f>
        <v/>
      </c>
      <c r="T39" s="663"/>
      <c r="U39" s="662" t="str">
        <f>IF(効果報告別紙!AO36=0,"",効果報告別紙!AO36)</f>
        <v/>
      </c>
      <c r="V39" s="662"/>
      <c r="W39" s="662"/>
      <c r="X39" s="663" t="str">
        <f>IF(U39="","",(U39-H39)/H39)</f>
        <v/>
      </c>
      <c r="Y39" s="663"/>
    </row>
    <row r="40" spans="1:26">
      <c r="B40" s="505"/>
      <c r="C40" s="505"/>
      <c r="D40" s="505"/>
      <c r="E40" s="505"/>
      <c r="F40" s="505"/>
      <c r="G40" s="505"/>
      <c r="H40" s="662"/>
      <c r="I40" s="662"/>
      <c r="J40" s="662"/>
      <c r="K40" s="662"/>
      <c r="L40" s="662"/>
      <c r="M40" s="662"/>
      <c r="N40" s="663"/>
      <c r="O40" s="663"/>
      <c r="P40" s="662"/>
      <c r="Q40" s="662"/>
      <c r="R40" s="662"/>
      <c r="S40" s="663"/>
      <c r="T40" s="663"/>
      <c r="U40" s="662"/>
      <c r="V40" s="662"/>
      <c r="W40" s="662"/>
      <c r="X40" s="663"/>
      <c r="Y40" s="663"/>
    </row>
    <row r="41" spans="1:26">
      <c r="B41" s="505" t="s">
        <v>283</v>
      </c>
      <c r="C41" s="505"/>
      <c r="D41" s="505"/>
      <c r="E41" s="505"/>
      <c r="F41" s="505"/>
      <c r="G41" s="505"/>
      <c r="H41" s="661">
        <f>効果報告別紙!W38</f>
        <v>0</v>
      </c>
      <c r="I41" s="662"/>
      <c r="J41" s="662"/>
      <c r="K41" s="662">
        <f>IF(効果報告別紙!AC38=0,0,効果報告別紙!AC38)</f>
        <v>0</v>
      </c>
      <c r="L41" s="662"/>
      <c r="M41" s="662"/>
      <c r="N41" s="663" t="str">
        <f>IF(K41=0,"",(K41-H41)/H41)</f>
        <v/>
      </c>
      <c r="O41" s="663"/>
      <c r="P41" s="662" t="str">
        <f>IF(効果報告別紙!AI38=0,"",効果報告別紙!AI38)</f>
        <v/>
      </c>
      <c r="Q41" s="662"/>
      <c r="R41" s="662"/>
      <c r="S41" s="663" t="str">
        <f>IF(P41="","",(P41-H41)/H41)</f>
        <v/>
      </c>
      <c r="T41" s="663"/>
      <c r="U41" s="662" t="str">
        <f>IF(効果報告別紙!AO38=0,"",効果報告別紙!AO38)</f>
        <v/>
      </c>
      <c r="V41" s="662"/>
      <c r="W41" s="662"/>
      <c r="X41" s="663" t="str">
        <f>IF(U41="","",(U41-H41)/H41)</f>
        <v/>
      </c>
      <c r="Y41" s="663"/>
    </row>
    <row r="42" spans="1:26">
      <c r="B42" s="505"/>
      <c r="C42" s="505"/>
      <c r="D42" s="505"/>
      <c r="E42" s="505"/>
      <c r="F42" s="505"/>
      <c r="G42" s="505"/>
      <c r="H42" s="662"/>
      <c r="I42" s="662"/>
      <c r="J42" s="662"/>
      <c r="K42" s="662"/>
      <c r="L42" s="662"/>
      <c r="M42" s="662"/>
      <c r="N42" s="663"/>
      <c r="O42" s="663"/>
      <c r="P42" s="662"/>
      <c r="Q42" s="662"/>
      <c r="R42" s="662"/>
      <c r="S42" s="663"/>
      <c r="T42" s="663"/>
      <c r="U42" s="662"/>
      <c r="V42" s="662"/>
      <c r="W42" s="662"/>
      <c r="X42" s="663"/>
      <c r="Y42" s="663"/>
    </row>
    <row r="43" spans="1:26">
      <c r="B43" s="631" t="s">
        <v>339</v>
      </c>
      <c r="C43" s="631"/>
      <c r="D43" s="631"/>
      <c r="E43" s="631"/>
      <c r="F43" s="631"/>
      <c r="G43" s="631"/>
      <c r="H43" s="631"/>
      <c r="I43" s="631"/>
      <c r="J43" s="631"/>
      <c r="K43" s="631"/>
      <c r="L43" s="631"/>
      <c r="M43" s="631"/>
      <c r="N43" s="631"/>
      <c r="O43" s="631"/>
      <c r="P43" s="631"/>
      <c r="Q43" s="631"/>
      <c r="R43" s="631"/>
      <c r="S43" s="631"/>
      <c r="T43" s="631"/>
      <c r="U43" s="631"/>
      <c r="V43" s="631"/>
      <c r="W43" s="631"/>
      <c r="X43" s="631"/>
      <c r="Y43" s="631"/>
    </row>
  </sheetData>
  <mergeCells count="43">
    <mergeCell ref="P38:R38"/>
    <mergeCell ref="S38:T38"/>
    <mergeCell ref="U38:W38"/>
    <mergeCell ref="X41:Y42"/>
    <mergeCell ref="N39:O40"/>
    <mergeCell ref="P39:R40"/>
    <mergeCell ref="S39:T40"/>
    <mergeCell ref="U39:W40"/>
    <mergeCell ref="X39:Y40"/>
    <mergeCell ref="N41:O42"/>
    <mergeCell ref="P41:R42"/>
    <mergeCell ref="A18:Z18"/>
    <mergeCell ref="A20:AA20"/>
    <mergeCell ref="A22:Z23"/>
    <mergeCell ref="B39:G40"/>
    <mergeCell ref="B41:G42"/>
    <mergeCell ref="H38:J38"/>
    <mergeCell ref="K38:M38"/>
    <mergeCell ref="H39:J40"/>
    <mergeCell ref="H41:J42"/>
    <mergeCell ref="K39:M40"/>
    <mergeCell ref="B38:G38"/>
    <mergeCell ref="K41:M42"/>
    <mergeCell ref="S41:T42"/>
    <mergeCell ref="U41:W42"/>
    <mergeCell ref="N38:O38"/>
    <mergeCell ref="X38:Y38"/>
    <mergeCell ref="B43:Y43"/>
    <mergeCell ref="P6:Y6"/>
    <mergeCell ref="M14:O14"/>
    <mergeCell ref="M15:O15"/>
    <mergeCell ref="M16:O16"/>
    <mergeCell ref="M10:O10"/>
    <mergeCell ref="M11:O11"/>
    <mergeCell ref="M12:O12"/>
    <mergeCell ref="P16:Y16"/>
    <mergeCell ref="P10:W10"/>
    <mergeCell ref="P11:W11"/>
    <mergeCell ref="P12:W12"/>
    <mergeCell ref="P14:Y14"/>
    <mergeCell ref="P15:Y15"/>
    <mergeCell ref="B26:Z29"/>
    <mergeCell ref="B32:Z35"/>
  </mergeCells>
  <phoneticPr fontId="2"/>
  <pageMargins left="0.7" right="0.7" top="0.75" bottom="0.75" header="0.3" footer="0.3"/>
  <pageSetup paperSize="9" scale="86" orientation="portrait" r:id="rId1"/>
  <colBreaks count="1" manualBreakCount="1">
    <brk id="26"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A62"/>
  <sheetViews>
    <sheetView view="pageBreakPreview" zoomScale="85" zoomScaleNormal="100" zoomScaleSheetLayoutView="85" workbookViewId="0">
      <selection activeCell="A7" sqref="A7:J8"/>
    </sheetView>
  </sheetViews>
  <sheetFormatPr defaultColWidth="8.296875" defaultRowHeight="18"/>
  <cols>
    <col min="1" max="10" width="1.59765625" style="238" customWidth="1"/>
    <col min="11" max="52" width="2.5" style="238" customWidth="1"/>
    <col min="53" max="16384" width="8.296875" style="238"/>
  </cols>
  <sheetData>
    <row r="1" spans="1:53" ht="18.75" customHeight="1">
      <c r="A1" s="238" t="s">
        <v>396</v>
      </c>
      <c r="B1" s="239"/>
      <c r="BA1" s="240" t="s">
        <v>150</v>
      </c>
    </row>
    <row r="2" spans="1:53" ht="18.75" customHeight="1">
      <c r="BA2" s="240" t="s">
        <v>151</v>
      </c>
    </row>
    <row r="3" spans="1:53" ht="18.75" customHeight="1">
      <c r="B3" s="241"/>
      <c r="C3" s="241" t="s">
        <v>290</v>
      </c>
      <c r="BA3" s="242"/>
    </row>
    <row r="4" spans="1:53" ht="18.75" customHeight="1">
      <c r="C4" s="664"/>
      <c r="D4" s="664"/>
      <c r="E4" s="664"/>
      <c r="F4" s="664"/>
      <c r="G4" s="664"/>
      <c r="H4" s="664"/>
      <c r="I4" s="664"/>
      <c r="J4" s="664"/>
      <c r="K4" s="664"/>
      <c r="L4" s="664"/>
      <c r="M4" s="243"/>
      <c r="N4" s="665" t="s">
        <v>211</v>
      </c>
      <c r="O4" s="665"/>
      <c r="P4" s="665"/>
      <c r="Q4" s="665"/>
      <c r="R4" s="665"/>
      <c r="S4" s="665"/>
      <c r="T4" s="665"/>
      <c r="U4" s="665"/>
      <c r="V4" s="665"/>
      <c r="W4" s="665"/>
      <c r="X4" s="665"/>
      <c r="Y4" s="665"/>
      <c r="Z4" s="665"/>
      <c r="AA4" s="665"/>
      <c r="AB4" s="665"/>
      <c r="AC4" s="665"/>
      <c r="AD4" s="665"/>
      <c r="AE4" s="665"/>
      <c r="AF4" s="665"/>
      <c r="AG4" s="665"/>
      <c r="AH4" s="665"/>
      <c r="AI4" s="665"/>
      <c r="AJ4" s="665"/>
      <c r="AK4" s="665"/>
      <c r="AL4" s="665"/>
      <c r="AM4" s="665"/>
      <c r="AN4" s="665"/>
      <c r="AO4" s="665"/>
      <c r="AP4" s="665"/>
      <c r="AQ4" s="665"/>
      <c r="AR4" s="665"/>
      <c r="AS4" s="665"/>
      <c r="AT4" s="665"/>
      <c r="AU4" s="665"/>
      <c r="AV4" s="665"/>
      <c r="AW4" s="665"/>
      <c r="AX4" s="665"/>
      <c r="AY4" s="665"/>
      <c r="AZ4" s="665"/>
      <c r="BA4" s="242"/>
    </row>
    <row r="5" spans="1:53" ht="18.75" customHeight="1">
      <c r="A5" s="666"/>
      <c r="B5" s="667"/>
      <c r="C5" s="667"/>
      <c r="D5" s="667"/>
      <c r="E5" s="667"/>
      <c r="F5" s="667"/>
      <c r="G5" s="667"/>
      <c r="H5" s="667"/>
      <c r="I5" s="667"/>
      <c r="J5" s="668"/>
      <c r="K5" s="672" t="s">
        <v>212</v>
      </c>
      <c r="L5" s="673"/>
      <c r="M5" s="673"/>
      <c r="N5" s="673"/>
      <c r="O5" s="673"/>
      <c r="P5" s="674"/>
      <c r="Q5" s="672" t="s">
        <v>213</v>
      </c>
      <c r="R5" s="673"/>
      <c r="S5" s="673"/>
      <c r="T5" s="673"/>
      <c r="U5" s="673"/>
      <c r="V5" s="673"/>
      <c r="W5" s="672" t="s">
        <v>214</v>
      </c>
      <c r="X5" s="673"/>
      <c r="Y5" s="673"/>
      <c r="Z5" s="673"/>
      <c r="AA5" s="673"/>
      <c r="AB5" s="673"/>
      <c r="AC5" s="672" t="s">
        <v>215</v>
      </c>
      <c r="AD5" s="673"/>
      <c r="AE5" s="673"/>
      <c r="AF5" s="673"/>
      <c r="AG5" s="673"/>
      <c r="AH5" s="673"/>
      <c r="AI5" s="672" t="s">
        <v>216</v>
      </c>
      <c r="AJ5" s="673"/>
      <c r="AK5" s="673"/>
      <c r="AL5" s="673"/>
      <c r="AM5" s="673"/>
      <c r="AN5" s="673"/>
      <c r="AO5" s="672" t="s">
        <v>217</v>
      </c>
      <c r="AP5" s="673"/>
      <c r="AQ5" s="673"/>
      <c r="AR5" s="673"/>
      <c r="AS5" s="673"/>
      <c r="AT5" s="673"/>
      <c r="AU5" s="672" t="s">
        <v>218</v>
      </c>
      <c r="AV5" s="673"/>
      <c r="AW5" s="673"/>
      <c r="AX5" s="673"/>
      <c r="AY5" s="673"/>
      <c r="AZ5" s="674"/>
      <c r="BA5" s="242"/>
    </row>
    <row r="6" spans="1:53" ht="18.75" customHeight="1" thickBot="1">
      <c r="A6" s="669"/>
      <c r="B6" s="670"/>
      <c r="C6" s="670"/>
      <c r="D6" s="670"/>
      <c r="E6" s="670"/>
      <c r="F6" s="670"/>
      <c r="G6" s="670"/>
      <c r="H6" s="670"/>
      <c r="I6" s="670"/>
      <c r="J6" s="671"/>
      <c r="K6" s="675" t="s">
        <v>219</v>
      </c>
      <c r="L6" s="676"/>
      <c r="M6" s="676"/>
      <c r="N6" s="676"/>
      <c r="O6" s="676"/>
      <c r="P6" s="677"/>
      <c r="Q6" s="675" t="s">
        <v>219</v>
      </c>
      <c r="R6" s="676"/>
      <c r="S6" s="676"/>
      <c r="T6" s="676"/>
      <c r="U6" s="676"/>
      <c r="V6" s="677"/>
      <c r="W6" s="675" t="s">
        <v>219</v>
      </c>
      <c r="X6" s="676"/>
      <c r="Y6" s="676"/>
      <c r="Z6" s="676"/>
      <c r="AA6" s="676"/>
      <c r="AB6" s="677"/>
      <c r="AC6" s="675" t="s">
        <v>219</v>
      </c>
      <c r="AD6" s="676"/>
      <c r="AE6" s="676"/>
      <c r="AF6" s="676"/>
      <c r="AG6" s="676"/>
      <c r="AH6" s="677"/>
      <c r="AI6" s="675" t="s">
        <v>219</v>
      </c>
      <c r="AJ6" s="676"/>
      <c r="AK6" s="676"/>
      <c r="AL6" s="676"/>
      <c r="AM6" s="676"/>
      <c r="AN6" s="677"/>
      <c r="AO6" s="675" t="s">
        <v>219</v>
      </c>
      <c r="AP6" s="676"/>
      <c r="AQ6" s="676"/>
      <c r="AR6" s="676"/>
      <c r="AS6" s="676"/>
      <c r="AT6" s="677"/>
      <c r="AU6" s="675" t="s">
        <v>219</v>
      </c>
      <c r="AV6" s="676"/>
      <c r="AW6" s="676"/>
      <c r="AX6" s="676"/>
      <c r="AY6" s="676"/>
      <c r="AZ6" s="677"/>
      <c r="BA6" s="242" t="s">
        <v>220</v>
      </c>
    </row>
    <row r="7" spans="1:53" ht="18.75" customHeight="1" thickTop="1">
      <c r="A7" s="678" t="s">
        <v>221</v>
      </c>
      <c r="B7" s="678"/>
      <c r="C7" s="678"/>
      <c r="D7" s="678"/>
      <c r="E7" s="678"/>
      <c r="F7" s="678"/>
      <c r="G7" s="678"/>
      <c r="H7" s="678"/>
      <c r="I7" s="678"/>
      <c r="J7" s="678"/>
      <c r="K7" s="680">
        <f>別紙５!K7</f>
        <v>0</v>
      </c>
      <c r="L7" s="680"/>
      <c r="M7" s="680"/>
      <c r="N7" s="680"/>
      <c r="O7" s="680"/>
      <c r="P7" s="680"/>
      <c r="Q7" s="680">
        <f>別紙５!Q7</f>
        <v>0</v>
      </c>
      <c r="R7" s="680"/>
      <c r="S7" s="680"/>
      <c r="T7" s="680"/>
      <c r="U7" s="680"/>
      <c r="V7" s="680"/>
      <c r="W7" s="680">
        <f>別紙５!W7</f>
        <v>0</v>
      </c>
      <c r="X7" s="680"/>
      <c r="Y7" s="680"/>
      <c r="Z7" s="680"/>
      <c r="AA7" s="680"/>
      <c r="AB7" s="680"/>
      <c r="AC7" s="682"/>
      <c r="AD7" s="682"/>
      <c r="AE7" s="682"/>
      <c r="AF7" s="682"/>
      <c r="AG7" s="682"/>
      <c r="AH7" s="682"/>
      <c r="AI7" s="682"/>
      <c r="AJ7" s="682"/>
      <c r="AK7" s="682"/>
      <c r="AL7" s="682"/>
      <c r="AM7" s="682"/>
      <c r="AN7" s="682"/>
      <c r="AO7" s="682"/>
      <c r="AP7" s="682"/>
      <c r="AQ7" s="682"/>
      <c r="AR7" s="682"/>
      <c r="AS7" s="682"/>
      <c r="AT7" s="682"/>
      <c r="AU7" s="682"/>
      <c r="AV7" s="682"/>
      <c r="AW7" s="682"/>
      <c r="AX7" s="682"/>
      <c r="AY7" s="682"/>
      <c r="AZ7" s="682"/>
      <c r="BA7" s="242" t="s">
        <v>222</v>
      </c>
    </row>
    <row r="8" spans="1:53" ht="18.75" customHeight="1">
      <c r="A8" s="679"/>
      <c r="B8" s="679"/>
      <c r="C8" s="679"/>
      <c r="D8" s="679"/>
      <c r="E8" s="679"/>
      <c r="F8" s="679"/>
      <c r="G8" s="679"/>
      <c r="H8" s="679"/>
      <c r="I8" s="679"/>
      <c r="J8" s="679"/>
      <c r="K8" s="681"/>
      <c r="L8" s="681"/>
      <c r="M8" s="681"/>
      <c r="N8" s="681"/>
      <c r="O8" s="681"/>
      <c r="P8" s="681"/>
      <c r="Q8" s="681"/>
      <c r="R8" s="681"/>
      <c r="S8" s="681"/>
      <c r="T8" s="681"/>
      <c r="U8" s="681"/>
      <c r="V8" s="681"/>
      <c r="W8" s="681"/>
      <c r="X8" s="681"/>
      <c r="Y8" s="681"/>
      <c r="Z8" s="681"/>
      <c r="AA8" s="681"/>
      <c r="AB8" s="681"/>
      <c r="AC8" s="683"/>
      <c r="AD8" s="683"/>
      <c r="AE8" s="683"/>
      <c r="AF8" s="683"/>
      <c r="AG8" s="683"/>
      <c r="AH8" s="683"/>
      <c r="AI8" s="683"/>
      <c r="AJ8" s="683"/>
      <c r="AK8" s="683"/>
      <c r="AL8" s="683"/>
      <c r="AM8" s="683"/>
      <c r="AN8" s="683"/>
      <c r="AO8" s="683"/>
      <c r="AP8" s="683"/>
      <c r="AQ8" s="683"/>
      <c r="AR8" s="683"/>
      <c r="AS8" s="683"/>
      <c r="AT8" s="683"/>
      <c r="AU8" s="683"/>
      <c r="AV8" s="683"/>
      <c r="AW8" s="683"/>
      <c r="AX8" s="683"/>
      <c r="AY8" s="683"/>
      <c r="AZ8" s="683"/>
      <c r="BA8" s="242" t="s">
        <v>223</v>
      </c>
    </row>
    <row r="9" spans="1:53" ht="18.75" customHeight="1">
      <c r="A9" s="694" t="s">
        <v>224</v>
      </c>
      <c r="B9" s="694"/>
      <c r="C9" s="694"/>
      <c r="D9" s="694"/>
      <c r="E9" s="694"/>
      <c r="F9" s="694"/>
      <c r="G9" s="694"/>
      <c r="H9" s="694"/>
      <c r="I9" s="694"/>
      <c r="J9" s="694"/>
      <c r="K9" s="691">
        <f>別紙５!K9</f>
        <v>0</v>
      </c>
      <c r="L9" s="691"/>
      <c r="M9" s="691"/>
      <c r="N9" s="691"/>
      <c r="O9" s="691"/>
      <c r="P9" s="691"/>
      <c r="Q9" s="691">
        <f>別紙５!Q9</f>
        <v>0</v>
      </c>
      <c r="R9" s="691"/>
      <c r="S9" s="691"/>
      <c r="T9" s="691"/>
      <c r="U9" s="691"/>
      <c r="V9" s="691"/>
      <c r="W9" s="691">
        <f>別紙５!W9</f>
        <v>0</v>
      </c>
      <c r="X9" s="691"/>
      <c r="Y9" s="691"/>
      <c r="Z9" s="691"/>
      <c r="AA9" s="691"/>
      <c r="AB9" s="691"/>
      <c r="AC9" s="684"/>
      <c r="AD9" s="684"/>
      <c r="AE9" s="684"/>
      <c r="AF9" s="684"/>
      <c r="AG9" s="684"/>
      <c r="AH9" s="684"/>
      <c r="AI9" s="684"/>
      <c r="AJ9" s="684"/>
      <c r="AK9" s="684"/>
      <c r="AL9" s="684"/>
      <c r="AM9" s="684"/>
      <c r="AN9" s="684"/>
      <c r="AO9" s="684"/>
      <c r="AP9" s="684"/>
      <c r="AQ9" s="684"/>
      <c r="AR9" s="684"/>
      <c r="AS9" s="684"/>
      <c r="AT9" s="684"/>
      <c r="AU9" s="684"/>
      <c r="AV9" s="684"/>
      <c r="AW9" s="684"/>
      <c r="AX9" s="684"/>
      <c r="AY9" s="684"/>
      <c r="AZ9" s="684"/>
      <c r="BA9" s="242" t="s">
        <v>222</v>
      </c>
    </row>
    <row r="10" spans="1:53" ht="18.75" customHeight="1">
      <c r="A10" s="679"/>
      <c r="B10" s="679"/>
      <c r="C10" s="679"/>
      <c r="D10" s="679"/>
      <c r="E10" s="679"/>
      <c r="F10" s="679"/>
      <c r="G10" s="679"/>
      <c r="H10" s="679"/>
      <c r="I10" s="679"/>
      <c r="J10" s="679"/>
      <c r="K10" s="681"/>
      <c r="L10" s="681"/>
      <c r="M10" s="681"/>
      <c r="N10" s="681"/>
      <c r="O10" s="681"/>
      <c r="P10" s="681"/>
      <c r="Q10" s="681"/>
      <c r="R10" s="681"/>
      <c r="S10" s="681"/>
      <c r="T10" s="681"/>
      <c r="U10" s="681"/>
      <c r="V10" s="681"/>
      <c r="W10" s="681"/>
      <c r="X10" s="681"/>
      <c r="Y10" s="681"/>
      <c r="Z10" s="681"/>
      <c r="AA10" s="681"/>
      <c r="AB10" s="681"/>
      <c r="AC10" s="683"/>
      <c r="AD10" s="683"/>
      <c r="AE10" s="683"/>
      <c r="AF10" s="683"/>
      <c r="AG10" s="683"/>
      <c r="AH10" s="683"/>
      <c r="AI10" s="683"/>
      <c r="AJ10" s="683"/>
      <c r="AK10" s="683"/>
      <c r="AL10" s="683"/>
      <c r="AM10" s="683"/>
      <c r="AN10" s="683"/>
      <c r="AO10" s="683"/>
      <c r="AP10" s="683"/>
      <c r="AQ10" s="683"/>
      <c r="AR10" s="683"/>
      <c r="AS10" s="683"/>
      <c r="AT10" s="683"/>
      <c r="AU10" s="683"/>
      <c r="AV10" s="683"/>
      <c r="AW10" s="683"/>
      <c r="AX10" s="683"/>
      <c r="AY10" s="683"/>
      <c r="AZ10" s="683"/>
      <c r="BA10" s="242"/>
    </row>
    <row r="11" spans="1:53" ht="18.75" customHeight="1">
      <c r="A11" s="685" t="s">
        <v>225</v>
      </c>
      <c r="B11" s="686"/>
      <c r="C11" s="686"/>
      <c r="D11" s="686"/>
      <c r="E11" s="686"/>
      <c r="F11" s="686"/>
      <c r="G11" s="686"/>
      <c r="H11" s="686"/>
      <c r="I11" s="686"/>
      <c r="J11" s="687"/>
      <c r="K11" s="691">
        <f>別紙５!K11</f>
        <v>0</v>
      </c>
      <c r="L11" s="691"/>
      <c r="M11" s="691"/>
      <c r="N11" s="691"/>
      <c r="O11" s="691"/>
      <c r="P11" s="691"/>
      <c r="Q11" s="691">
        <f>別紙５!Q11</f>
        <v>0</v>
      </c>
      <c r="R11" s="691"/>
      <c r="S11" s="691"/>
      <c r="T11" s="691"/>
      <c r="U11" s="691"/>
      <c r="V11" s="691"/>
      <c r="W11" s="691">
        <f>別紙５!W11</f>
        <v>0</v>
      </c>
      <c r="X11" s="691"/>
      <c r="Y11" s="691"/>
      <c r="Z11" s="691"/>
      <c r="AA11" s="691"/>
      <c r="AB11" s="691"/>
      <c r="AC11" s="692">
        <f>AC7-AC9</f>
        <v>0</v>
      </c>
      <c r="AD11" s="693"/>
      <c r="AE11" s="693"/>
      <c r="AF11" s="693"/>
      <c r="AG11" s="693"/>
      <c r="AH11" s="693"/>
      <c r="AI11" s="692">
        <f>AI7-AI9</f>
        <v>0</v>
      </c>
      <c r="AJ11" s="693"/>
      <c r="AK11" s="693"/>
      <c r="AL11" s="693"/>
      <c r="AM11" s="693"/>
      <c r="AN11" s="693"/>
      <c r="AO11" s="692">
        <f>AO7-AO9</f>
        <v>0</v>
      </c>
      <c r="AP11" s="693"/>
      <c r="AQ11" s="693"/>
      <c r="AR11" s="693"/>
      <c r="AS11" s="693"/>
      <c r="AT11" s="693"/>
      <c r="AU11" s="692">
        <f>AU7-AU9</f>
        <v>0</v>
      </c>
      <c r="AV11" s="693"/>
      <c r="AW11" s="693"/>
      <c r="AX11" s="693"/>
      <c r="AY11" s="693"/>
      <c r="AZ11" s="693"/>
      <c r="BA11" s="242" t="s">
        <v>226</v>
      </c>
    </row>
    <row r="12" spans="1:53" ht="18.75" customHeight="1">
      <c r="A12" s="688"/>
      <c r="B12" s="689"/>
      <c r="C12" s="689"/>
      <c r="D12" s="689"/>
      <c r="E12" s="689"/>
      <c r="F12" s="689"/>
      <c r="G12" s="689"/>
      <c r="H12" s="689"/>
      <c r="I12" s="689"/>
      <c r="J12" s="690"/>
      <c r="K12" s="681"/>
      <c r="L12" s="681"/>
      <c r="M12" s="681"/>
      <c r="N12" s="681"/>
      <c r="O12" s="681"/>
      <c r="P12" s="681"/>
      <c r="Q12" s="681"/>
      <c r="R12" s="681"/>
      <c r="S12" s="681"/>
      <c r="T12" s="681"/>
      <c r="U12" s="681"/>
      <c r="V12" s="681"/>
      <c r="W12" s="681"/>
      <c r="X12" s="681"/>
      <c r="Y12" s="681"/>
      <c r="Z12" s="681"/>
      <c r="AA12" s="681"/>
      <c r="AB12" s="681"/>
      <c r="AC12" s="692"/>
      <c r="AD12" s="693"/>
      <c r="AE12" s="693"/>
      <c r="AF12" s="693"/>
      <c r="AG12" s="693"/>
      <c r="AH12" s="693"/>
      <c r="AI12" s="692"/>
      <c r="AJ12" s="693"/>
      <c r="AK12" s="693"/>
      <c r="AL12" s="693"/>
      <c r="AM12" s="693"/>
      <c r="AN12" s="693"/>
      <c r="AO12" s="692"/>
      <c r="AP12" s="693"/>
      <c r="AQ12" s="693"/>
      <c r="AR12" s="693"/>
      <c r="AS12" s="693"/>
      <c r="AT12" s="693"/>
      <c r="AU12" s="692"/>
      <c r="AV12" s="693"/>
      <c r="AW12" s="693"/>
      <c r="AX12" s="693"/>
      <c r="AY12" s="693"/>
      <c r="AZ12" s="693"/>
      <c r="BA12" s="242"/>
    </row>
    <row r="13" spans="1:53" ht="18.75" customHeight="1">
      <c r="A13" s="685" t="s">
        <v>227</v>
      </c>
      <c r="B13" s="686"/>
      <c r="C13" s="686"/>
      <c r="D13" s="686"/>
      <c r="E13" s="686"/>
      <c r="F13" s="686"/>
      <c r="G13" s="686"/>
      <c r="H13" s="686"/>
      <c r="I13" s="686"/>
      <c r="J13" s="687"/>
      <c r="K13" s="691">
        <f>別紙５!K13</f>
        <v>0</v>
      </c>
      <c r="L13" s="691"/>
      <c r="M13" s="691"/>
      <c r="N13" s="691"/>
      <c r="O13" s="691"/>
      <c r="P13" s="691"/>
      <c r="Q13" s="691">
        <f>別紙５!Q13</f>
        <v>0</v>
      </c>
      <c r="R13" s="691"/>
      <c r="S13" s="691"/>
      <c r="T13" s="691"/>
      <c r="U13" s="691"/>
      <c r="V13" s="691"/>
      <c r="W13" s="691">
        <f>別紙５!W13</f>
        <v>0</v>
      </c>
      <c r="X13" s="691"/>
      <c r="Y13" s="691"/>
      <c r="Z13" s="691"/>
      <c r="AA13" s="691"/>
      <c r="AB13" s="691"/>
      <c r="AC13" s="693"/>
      <c r="AD13" s="693"/>
      <c r="AE13" s="693"/>
      <c r="AF13" s="693"/>
      <c r="AG13" s="693"/>
      <c r="AH13" s="693"/>
      <c r="AI13" s="693"/>
      <c r="AJ13" s="693"/>
      <c r="AK13" s="693"/>
      <c r="AL13" s="693"/>
      <c r="AM13" s="693"/>
      <c r="AN13" s="693"/>
      <c r="AO13" s="693"/>
      <c r="AP13" s="693"/>
      <c r="AQ13" s="693"/>
      <c r="AR13" s="693"/>
      <c r="AS13" s="693"/>
      <c r="AT13" s="693"/>
      <c r="AU13" s="693"/>
      <c r="AV13" s="693"/>
      <c r="AW13" s="693"/>
      <c r="AX13" s="693"/>
      <c r="AY13" s="693"/>
      <c r="AZ13" s="693"/>
      <c r="BA13" s="242" t="s">
        <v>222</v>
      </c>
    </row>
    <row r="14" spans="1:53" ht="18.75" customHeight="1">
      <c r="A14" s="688"/>
      <c r="B14" s="689"/>
      <c r="C14" s="689"/>
      <c r="D14" s="689"/>
      <c r="E14" s="689"/>
      <c r="F14" s="689"/>
      <c r="G14" s="689"/>
      <c r="H14" s="689"/>
      <c r="I14" s="689"/>
      <c r="J14" s="690"/>
      <c r="K14" s="681"/>
      <c r="L14" s="681"/>
      <c r="M14" s="681"/>
      <c r="N14" s="681"/>
      <c r="O14" s="681"/>
      <c r="P14" s="681"/>
      <c r="Q14" s="681"/>
      <c r="R14" s="681"/>
      <c r="S14" s="681"/>
      <c r="T14" s="681"/>
      <c r="U14" s="681"/>
      <c r="V14" s="681"/>
      <c r="W14" s="681"/>
      <c r="X14" s="681"/>
      <c r="Y14" s="681"/>
      <c r="Z14" s="681"/>
      <c r="AA14" s="681"/>
      <c r="AB14" s="681"/>
      <c r="AC14" s="693"/>
      <c r="AD14" s="693"/>
      <c r="AE14" s="693"/>
      <c r="AF14" s="693"/>
      <c r="AG14" s="693"/>
      <c r="AH14" s="693"/>
      <c r="AI14" s="693"/>
      <c r="AJ14" s="693"/>
      <c r="AK14" s="693"/>
      <c r="AL14" s="693"/>
      <c r="AM14" s="693"/>
      <c r="AN14" s="693"/>
      <c r="AO14" s="693"/>
      <c r="AP14" s="693"/>
      <c r="AQ14" s="693"/>
      <c r="AR14" s="693"/>
      <c r="AS14" s="693"/>
      <c r="AT14" s="693"/>
      <c r="AU14" s="693"/>
      <c r="AV14" s="693"/>
      <c r="AW14" s="693"/>
      <c r="AX14" s="693"/>
      <c r="AY14" s="693"/>
      <c r="AZ14" s="693"/>
      <c r="BA14" s="242"/>
    </row>
    <row r="15" spans="1:53" ht="18.75" customHeight="1">
      <c r="A15" s="694" t="s">
        <v>228</v>
      </c>
      <c r="B15" s="694"/>
      <c r="C15" s="694"/>
      <c r="D15" s="694"/>
      <c r="E15" s="694"/>
      <c r="F15" s="694"/>
      <c r="G15" s="694"/>
      <c r="H15" s="694"/>
      <c r="I15" s="694"/>
      <c r="J15" s="694"/>
      <c r="K15" s="691">
        <f>別紙５!K15</f>
        <v>0</v>
      </c>
      <c r="L15" s="691"/>
      <c r="M15" s="691"/>
      <c r="N15" s="691"/>
      <c r="O15" s="691"/>
      <c r="P15" s="691"/>
      <c r="Q15" s="691">
        <f>別紙５!Q15</f>
        <v>0</v>
      </c>
      <c r="R15" s="691"/>
      <c r="S15" s="691"/>
      <c r="T15" s="691"/>
      <c r="U15" s="691"/>
      <c r="V15" s="691"/>
      <c r="W15" s="691">
        <f>別紙５!W15</f>
        <v>0</v>
      </c>
      <c r="X15" s="691"/>
      <c r="Y15" s="691"/>
      <c r="Z15" s="691"/>
      <c r="AA15" s="691"/>
      <c r="AB15" s="691"/>
      <c r="AC15" s="684">
        <f>AC11-AC13</f>
        <v>0</v>
      </c>
      <c r="AD15" s="684"/>
      <c r="AE15" s="684"/>
      <c r="AF15" s="684"/>
      <c r="AG15" s="684"/>
      <c r="AH15" s="684"/>
      <c r="AI15" s="684">
        <f>AI11-AI13</f>
        <v>0</v>
      </c>
      <c r="AJ15" s="684"/>
      <c r="AK15" s="684"/>
      <c r="AL15" s="684"/>
      <c r="AM15" s="684"/>
      <c r="AN15" s="684"/>
      <c r="AO15" s="684">
        <f>AO11-AO13</f>
        <v>0</v>
      </c>
      <c r="AP15" s="684"/>
      <c r="AQ15" s="684"/>
      <c r="AR15" s="684"/>
      <c r="AS15" s="684"/>
      <c r="AT15" s="684"/>
      <c r="AU15" s="684">
        <f>AU11-AU13</f>
        <v>0</v>
      </c>
      <c r="AV15" s="684"/>
      <c r="AW15" s="684"/>
      <c r="AX15" s="684"/>
      <c r="AY15" s="684"/>
      <c r="AZ15" s="684"/>
      <c r="BA15" s="242" t="s">
        <v>226</v>
      </c>
    </row>
    <row r="16" spans="1:53" ht="18.75" customHeight="1">
      <c r="A16" s="679"/>
      <c r="B16" s="679"/>
      <c r="C16" s="679"/>
      <c r="D16" s="679"/>
      <c r="E16" s="679"/>
      <c r="F16" s="679"/>
      <c r="G16" s="679"/>
      <c r="H16" s="679"/>
      <c r="I16" s="679"/>
      <c r="J16" s="679"/>
      <c r="K16" s="681"/>
      <c r="L16" s="681"/>
      <c r="M16" s="681"/>
      <c r="N16" s="681"/>
      <c r="O16" s="681"/>
      <c r="P16" s="681"/>
      <c r="Q16" s="681"/>
      <c r="R16" s="681"/>
      <c r="S16" s="681"/>
      <c r="T16" s="681"/>
      <c r="U16" s="681"/>
      <c r="V16" s="681"/>
      <c r="W16" s="681"/>
      <c r="X16" s="681"/>
      <c r="Y16" s="681"/>
      <c r="Z16" s="681"/>
      <c r="AA16" s="681"/>
      <c r="AB16" s="681"/>
      <c r="AC16" s="683"/>
      <c r="AD16" s="683"/>
      <c r="AE16" s="683"/>
      <c r="AF16" s="683"/>
      <c r="AG16" s="683"/>
      <c r="AH16" s="683"/>
      <c r="AI16" s="683"/>
      <c r="AJ16" s="683"/>
      <c r="AK16" s="683"/>
      <c r="AL16" s="683"/>
      <c r="AM16" s="683"/>
      <c r="AN16" s="683"/>
      <c r="AO16" s="683"/>
      <c r="AP16" s="683"/>
      <c r="AQ16" s="683"/>
      <c r="AR16" s="683"/>
      <c r="AS16" s="683"/>
      <c r="AT16" s="683"/>
      <c r="AU16" s="683"/>
      <c r="AV16" s="683"/>
      <c r="AW16" s="683"/>
      <c r="AX16" s="683"/>
      <c r="AY16" s="683"/>
      <c r="AZ16" s="683"/>
      <c r="BA16" s="242"/>
    </row>
    <row r="17" spans="1:53" ht="18.75" customHeight="1">
      <c r="A17" s="685" t="s">
        <v>229</v>
      </c>
      <c r="B17" s="686"/>
      <c r="C17" s="686"/>
      <c r="D17" s="686"/>
      <c r="E17" s="686"/>
      <c r="F17" s="686"/>
      <c r="G17" s="686"/>
      <c r="H17" s="686"/>
      <c r="I17" s="686"/>
      <c r="J17" s="687"/>
      <c r="K17" s="706">
        <f>別紙５!K17</f>
        <v>0</v>
      </c>
      <c r="L17" s="706"/>
      <c r="M17" s="706"/>
      <c r="N17" s="706"/>
      <c r="O17" s="706"/>
      <c r="P17" s="706"/>
      <c r="Q17" s="706">
        <f>別紙５!Q17</f>
        <v>0</v>
      </c>
      <c r="R17" s="706"/>
      <c r="S17" s="706"/>
      <c r="T17" s="706"/>
      <c r="U17" s="706"/>
      <c r="V17" s="706"/>
      <c r="W17" s="706">
        <f>別紙５!W17</f>
        <v>0</v>
      </c>
      <c r="X17" s="706"/>
      <c r="Y17" s="706"/>
      <c r="Z17" s="706"/>
      <c r="AA17" s="706"/>
      <c r="AB17" s="706"/>
      <c r="AC17" s="693"/>
      <c r="AD17" s="693"/>
      <c r="AE17" s="693"/>
      <c r="AF17" s="693"/>
      <c r="AG17" s="693"/>
      <c r="AH17" s="693"/>
      <c r="AI17" s="693"/>
      <c r="AJ17" s="693"/>
      <c r="AK17" s="693"/>
      <c r="AL17" s="693"/>
      <c r="AM17" s="693"/>
      <c r="AN17" s="693"/>
      <c r="AO17" s="693"/>
      <c r="AP17" s="693"/>
      <c r="AQ17" s="693"/>
      <c r="AR17" s="693"/>
      <c r="AS17" s="693"/>
      <c r="AT17" s="693"/>
      <c r="AU17" s="693"/>
      <c r="AV17" s="693"/>
      <c r="AW17" s="693"/>
      <c r="AX17" s="693"/>
      <c r="AY17" s="693"/>
      <c r="AZ17" s="693"/>
      <c r="BA17" s="242" t="s">
        <v>222</v>
      </c>
    </row>
    <row r="18" spans="1:53" ht="18.75" customHeight="1" thickBot="1">
      <c r="A18" s="703"/>
      <c r="B18" s="704"/>
      <c r="C18" s="704"/>
      <c r="D18" s="704"/>
      <c r="E18" s="704"/>
      <c r="F18" s="704"/>
      <c r="G18" s="704"/>
      <c r="H18" s="704"/>
      <c r="I18" s="704"/>
      <c r="J18" s="705"/>
      <c r="K18" s="691"/>
      <c r="L18" s="691"/>
      <c r="M18" s="691"/>
      <c r="N18" s="691"/>
      <c r="O18" s="691"/>
      <c r="P18" s="691"/>
      <c r="Q18" s="691"/>
      <c r="R18" s="691"/>
      <c r="S18" s="691"/>
      <c r="T18" s="691"/>
      <c r="U18" s="691"/>
      <c r="V18" s="691"/>
      <c r="W18" s="691"/>
      <c r="X18" s="691"/>
      <c r="Y18" s="691"/>
      <c r="Z18" s="691"/>
      <c r="AA18" s="691"/>
      <c r="AB18" s="691"/>
      <c r="AC18" s="684"/>
      <c r="AD18" s="684"/>
      <c r="AE18" s="684"/>
      <c r="AF18" s="684"/>
      <c r="AG18" s="684"/>
      <c r="AH18" s="684"/>
      <c r="AI18" s="684"/>
      <c r="AJ18" s="684"/>
      <c r="AK18" s="684"/>
      <c r="AL18" s="684"/>
      <c r="AM18" s="684"/>
      <c r="AN18" s="684"/>
      <c r="AO18" s="684"/>
      <c r="AP18" s="684"/>
      <c r="AQ18" s="684"/>
      <c r="AR18" s="684"/>
      <c r="AS18" s="684"/>
      <c r="AT18" s="684"/>
      <c r="AU18" s="684"/>
      <c r="AV18" s="684"/>
      <c r="AW18" s="684"/>
      <c r="AX18" s="684"/>
      <c r="AY18" s="684"/>
      <c r="AZ18" s="684"/>
      <c r="BA18" s="242"/>
    </row>
    <row r="19" spans="1:53" ht="18.75" customHeight="1">
      <c r="A19" s="695" t="s">
        <v>230</v>
      </c>
      <c r="B19" s="696"/>
      <c r="C19" s="696"/>
      <c r="D19" s="696"/>
      <c r="E19" s="696"/>
      <c r="F19" s="696"/>
      <c r="G19" s="696"/>
      <c r="H19" s="696"/>
      <c r="I19" s="696"/>
      <c r="J19" s="696"/>
      <c r="K19" s="699">
        <f>別紙５!K19</f>
        <v>0</v>
      </c>
      <c r="L19" s="699"/>
      <c r="M19" s="699"/>
      <c r="N19" s="699"/>
      <c r="O19" s="699"/>
      <c r="P19" s="699"/>
      <c r="Q19" s="699">
        <f>別紙５!Q19</f>
        <v>0</v>
      </c>
      <c r="R19" s="699"/>
      <c r="S19" s="699"/>
      <c r="T19" s="699"/>
      <c r="U19" s="699"/>
      <c r="V19" s="699"/>
      <c r="W19" s="699">
        <f>別紙５!W19</f>
        <v>0</v>
      </c>
      <c r="X19" s="699"/>
      <c r="Y19" s="699"/>
      <c r="Z19" s="699"/>
      <c r="AA19" s="699"/>
      <c r="AB19" s="699"/>
      <c r="AC19" s="701"/>
      <c r="AD19" s="701"/>
      <c r="AE19" s="701"/>
      <c r="AF19" s="701"/>
      <c r="AG19" s="701"/>
      <c r="AH19" s="701"/>
      <c r="AI19" s="701"/>
      <c r="AJ19" s="701"/>
      <c r="AK19" s="701"/>
      <c r="AL19" s="701"/>
      <c r="AM19" s="701"/>
      <c r="AN19" s="701"/>
      <c r="AO19" s="701"/>
      <c r="AP19" s="701"/>
      <c r="AQ19" s="701"/>
      <c r="AR19" s="701"/>
      <c r="AS19" s="701"/>
      <c r="AT19" s="701"/>
      <c r="AU19" s="701"/>
      <c r="AV19" s="701"/>
      <c r="AW19" s="701"/>
      <c r="AX19" s="701"/>
      <c r="AY19" s="701"/>
      <c r="AZ19" s="701"/>
      <c r="BA19" s="242" t="s">
        <v>231</v>
      </c>
    </row>
    <row r="20" spans="1:53" ht="18.75" customHeight="1" thickBot="1">
      <c r="A20" s="697"/>
      <c r="B20" s="698"/>
      <c r="C20" s="698"/>
      <c r="D20" s="698"/>
      <c r="E20" s="698"/>
      <c r="F20" s="698"/>
      <c r="G20" s="698"/>
      <c r="H20" s="698"/>
      <c r="I20" s="698"/>
      <c r="J20" s="698"/>
      <c r="K20" s="700"/>
      <c r="L20" s="700"/>
      <c r="M20" s="700"/>
      <c r="N20" s="700"/>
      <c r="O20" s="700"/>
      <c r="P20" s="700"/>
      <c r="Q20" s="700"/>
      <c r="R20" s="700"/>
      <c r="S20" s="700"/>
      <c r="T20" s="700"/>
      <c r="U20" s="700"/>
      <c r="V20" s="700"/>
      <c r="W20" s="700"/>
      <c r="X20" s="700"/>
      <c r="Y20" s="700"/>
      <c r="Z20" s="700"/>
      <c r="AA20" s="700"/>
      <c r="AB20" s="700"/>
      <c r="AC20" s="702"/>
      <c r="AD20" s="702"/>
      <c r="AE20" s="702"/>
      <c r="AF20" s="702"/>
      <c r="AG20" s="702"/>
      <c r="AH20" s="702"/>
      <c r="AI20" s="702"/>
      <c r="AJ20" s="702"/>
      <c r="AK20" s="702"/>
      <c r="AL20" s="702"/>
      <c r="AM20" s="702"/>
      <c r="AN20" s="702"/>
      <c r="AO20" s="702"/>
      <c r="AP20" s="702"/>
      <c r="AQ20" s="702"/>
      <c r="AR20" s="702"/>
      <c r="AS20" s="702"/>
      <c r="AT20" s="702"/>
      <c r="AU20" s="702"/>
      <c r="AV20" s="702"/>
      <c r="AW20" s="702"/>
      <c r="AX20" s="702"/>
      <c r="AY20" s="702"/>
      <c r="AZ20" s="702"/>
      <c r="BA20" s="242" t="s">
        <v>232</v>
      </c>
    </row>
    <row r="21" spans="1:53" ht="18.75" customHeight="1">
      <c r="A21" s="678" t="s">
        <v>233</v>
      </c>
      <c r="B21" s="678"/>
      <c r="C21" s="678"/>
      <c r="D21" s="678"/>
      <c r="E21" s="678"/>
      <c r="F21" s="678"/>
      <c r="G21" s="678"/>
      <c r="H21" s="678"/>
      <c r="I21" s="678"/>
      <c r="J21" s="678"/>
      <c r="K21" s="680">
        <f>別紙５!K21</f>
        <v>0</v>
      </c>
      <c r="L21" s="680"/>
      <c r="M21" s="680"/>
      <c r="N21" s="680"/>
      <c r="O21" s="680"/>
      <c r="P21" s="680"/>
      <c r="Q21" s="680">
        <f>別紙５!Q21</f>
        <v>0</v>
      </c>
      <c r="R21" s="680"/>
      <c r="S21" s="680"/>
      <c r="T21" s="680"/>
      <c r="U21" s="680"/>
      <c r="V21" s="680"/>
      <c r="W21" s="680">
        <f>別紙５!W21</f>
        <v>0</v>
      </c>
      <c r="X21" s="680"/>
      <c r="Y21" s="680"/>
      <c r="Z21" s="680"/>
      <c r="AA21" s="680"/>
      <c r="AB21" s="680"/>
      <c r="AC21" s="682"/>
      <c r="AD21" s="682"/>
      <c r="AE21" s="682"/>
      <c r="AF21" s="682"/>
      <c r="AG21" s="682"/>
      <c r="AH21" s="682"/>
      <c r="AI21" s="682"/>
      <c r="AJ21" s="682"/>
      <c r="AK21" s="682"/>
      <c r="AL21" s="682"/>
      <c r="AM21" s="682"/>
      <c r="AN21" s="682"/>
      <c r="AO21" s="682"/>
      <c r="AP21" s="682"/>
      <c r="AQ21" s="682"/>
      <c r="AR21" s="682"/>
      <c r="AS21" s="682"/>
      <c r="AT21" s="682"/>
      <c r="AU21" s="682"/>
      <c r="AV21" s="682"/>
      <c r="AW21" s="682"/>
      <c r="AX21" s="682"/>
      <c r="AY21" s="682"/>
      <c r="AZ21" s="682"/>
      <c r="BA21" s="242" t="s">
        <v>234</v>
      </c>
    </row>
    <row r="22" spans="1:53" ht="18.75" customHeight="1">
      <c r="A22" s="679"/>
      <c r="B22" s="679"/>
      <c r="C22" s="679"/>
      <c r="D22" s="679"/>
      <c r="E22" s="679"/>
      <c r="F22" s="679"/>
      <c r="G22" s="679"/>
      <c r="H22" s="679"/>
      <c r="I22" s="679"/>
      <c r="J22" s="679"/>
      <c r="K22" s="681"/>
      <c r="L22" s="681"/>
      <c r="M22" s="681"/>
      <c r="N22" s="681"/>
      <c r="O22" s="681"/>
      <c r="P22" s="681"/>
      <c r="Q22" s="681"/>
      <c r="R22" s="681"/>
      <c r="S22" s="681"/>
      <c r="T22" s="681"/>
      <c r="U22" s="681"/>
      <c r="V22" s="681"/>
      <c r="W22" s="681"/>
      <c r="X22" s="681"/>
      <c r="Y22" s="681"/>
      <c r="Z22" s="681"/>
      <c r="AA22" s="681"/>
      <c r="AB22" s="681"/>
      <c r="AC22" s="683"/>
      <c r="AD22" s="683"/>
      <c r="AE22" s="683"/>
      <c r="AF22" s="683"/>
      <c r="AG22" s="683"/>
      <c r="AH22" s="683"/>
      <c r="AI22" s="683"/>
      <c r="AJ22" s="683"/>
      <c r="AK22" s="683"/>
      <c r="AL22" s="683"/>
      <c r="AM22" s="683"/>
      <c r="AN22" s="683"/>
      <c r="AO22" s="683"/>
      <c r="AP22" s="683"/>
      <c r="AQ22" s="683"/>
      <c r="AR22" s="683"/>
      <c r="AS22" s="683"/>
      <c r="AT22" s="683"/>
      <c r="AU22" s="683"/>
      <c r="AV22" s="683"/>
      <c r="AW22" s="683"/>
      <c r="AX22" s="683"/>
      <c r="AY22" s="683"/>
      <c r="AZ22" s="683"/>
      <c r="BA22" s="242" t="s">
        <v>235</v>
      </c>
    </row>
    <row r="23" spans="1:53" ht="18.75" customHeight="1">
      <c r="A23" s="694" t="s">
        <v>236</v>
      </c>
      <c r="B23" s="694"/>
      <c r="C23" s="694"/>
      <c r="D23" s="694"/>
      <c r="E23" s="694"/>
      <c r="F23" s="694"/>
      <c r="G23" s="694"/>
      <c r="H23" s="694"/>
      <c r="I23" s="694"/>
      <c r="J23" s="694"/>
      <c r="K23" s="680">
        <f>別紙５!K23</f>
        <v>0</v>
      </c>
      <c r="L23" s="680"/>
      <c r="M23" s="680"/>
      <c r="N23" s="680"/>
      <c r="O23" s="680"/>
      <c r="P23" s="680"/>
      <c r="Q23" s="680">
        <f>別紙５!Q23</f>
        <v>0</v>
      </c>
      <c r="R23" s="680"/>
      <c r="S23" s="680"/>
      <c r="T23" s="680"/>
      <c r="U23" s="680"/>
      <c r="V23" s="680"/>
      <c r="W23" s="680">
        <f>別紙５!W23</f>
        <v>0</v>
      </c>
      <c r="X23" s="680"/>
      <c r="Y23" s="680"/>
      <c r="Z23" s="680"/>
      <c r="AA23" s="680"/>
      <c r="AB23" s="680"/>
      <c r="AC23" s="684"/>
      <c r="AD23" s="684"/>
      <c r="AE23" s="684"/>
      <c r="AF23" s="684"/>
      <c r="AG23" s="684"/>
      <c r="AH23" s="684"/>
      <c r="AI23" s="684"/>
      <c r="AJ23" s="684"/>
      <c r="AK23" s="684"/>
      <c r="AL23" s="684"/>
      <c r="AM23" s="684"/>
      <c r="AN23" s="684"/>
      <c r="AO23" s="684"/>
      <c r="AP23" s="684"/>
      <c r="AQ23" s="684"/>
      <c r="AR23" s="684"/>
      <c r="AS23" s="684"/>
      <c r="AT23" s="684"/>
      <c r="AU23" s="684"/>
      <c r="AV23" s="684"/>
      <c r="AW23" s="684"/>
      <c r="AX23" s="684"/>
      <c r="AY23" s="684"/>
      <c r="AZ23" s="684"/>
      <c r="BA23" s="242"/>
    </row>
    <row r="24" spans="1:53" ht="18.75" customHeight="1">
      <c r="A24" s="679"/>
      <c r="B24" s="679"/>
      <c r="C24" s="679"/>
      <c r="D24" s="679"/>
      <c r="E24" s="679"/>
      <c r="F24" s="679"/>
      <c r="G24" s="679"/>
      <c r="H24" s="679"/>
      <c r="I24" s="679"/>
      <c r="J24" s="679"/>
      <c r="K24" s="681"/>
      <c r="L24" s="681"/>
      <c r="M24" s="681"/>
      <c r="N24" s="681"/>
      <c r="O24" s="681"/>
      <c r="P24" s="681"/>
      <c r="Q24" s="681"/>
      <c r="R24" s="681"/>
      <c r="S24" s="681"/>
      <c r="T24" s="681"/>
      <c r="U24" s="681"/>
      <c r="V24" s="681"/>
      <c r="W24" s="681"/>
      <c r="X24" s="681"/>
      <c r="Y24" s="681"/>
      <c r="Z24" s="681"/>
      <c r="AA24" s="681"/>
      <c r="AB24" s="681"/>
      <c r="AC24" s="683"/>
      <c r="AD24" s="683"/>
      <c r="AE24" s="683"/>
      <c r="AF24" s="683"/>
      <c r="AG24" s="683"/>
      <c r="AH24" s="683"/>
      <c r="AI24" s="683"/>
      <c r="AJ24" s="683"/>
      <c r="AK24" s="683"/>
      <c r="AL24" s="683"/>
      <c r="AM24" s="683"/>
      <c r="AN24" s="683"/>
      <c r="AO24" s="683"/>
      <c r="AP24" s="683"/>
      <c r="AQ24" s="683"/>
      <c r="AR24" s="683"/>
      <c r="AS24" s="683"/>
      <c r="AT24" s="683"/>
      <c r="AU24" s="683"/>
      <c r="AV24" s="683"/>
      <c r="AW24" s="683"/>
      <c r="AX24" s="683"/>
      <c r="AY24" s="683"/>
      <c r="AZ24" s="683"/>
      <c r="BA24" s="242"/>
    </row>
    <row r="25" spans="1:53" ht="18.75" customHeight="1">
      <c r="A25" s="694" t="s">
        <v>237</v>
      </c>
      <c r="B25" s="694"/>
      <c r="C25" s="694"/>
      <c r="D25" s="694"/>
      <c r="E25" s="694"/>
      <c r="F25" s="694"/>
      <c r="G25" s="694"/>
      <c r="H25" s="694"/>
      <c r="I25" s="694"/>
      <c r="J25" s="694"/>
      <c r="K25" s="680">
        <f>別紙５!K25</f>
        <v>0</v>
      </c>
      <c r="L25" s="680"/>
      <c r="M25" s="680"/>
      <c r="N25" s="680"/>
      <c r="O25" s="680"/>
      <c r="P25" s="680"/>
      <c r="Q25" s="680">
        <f>別紙５!Q25</f>
        <v>0</v>
      </c>
      <c r="R25" s="680"/>
      <c r="S25" s="680"/>
      <c r="T25" s="680"/>
      <c r="U25" s="680"/>
      <c r="V25" s="680"/>
      <c r="W25" s="680">
        <f>別紙５!W25</f>
        <v>0</v>
      </c>
      <c r="X25" s="680"/>
      <c r="Y25" s="680"/>
      <c r="Z25" s="680"/>
      <c r="AA25" s="680"/>
      <c r="AB25" s="680"/>
      <c r="AC25" s="684"/>
      <c r="AD25" s="684"/>
      <c r="AE25" s="684"/>
      <c r="AF25" s="684"/>
      <c r="AG25" s="684"/>
      <c r="AH25" s="684"/>
      <c r="AI25" s="684"/>
      <c r="AJ25" s="684"/>
      <c r="AK25" s="684"/>
      <c r="AL25" s="684"/>
      <c r="AM25" s="684"/>
      <c r="AN25" s="684"/>
      <c r="AO25" s="684"/>
      <c r="AP25" s="684"/>
      <c r="AQ25" s="684"/>
      <c r="AR25" s="684"/>
      <c r="AS25" s="684"/>
      <c r="AT25" s="684"/>
      <c r="AU25" s="684"/>
      <c r="AV25" s="684"/>
      <c r="AW25" s="684"/>
      <c r="AX25" s="684"/>
      <c r="AY25" s="684"/>
      <c r="AZ25" s="684"/>
      <c r="BA25" s="242"/>
    </row>
    <row r="26" spans="1:53" ht="18.75" customHeight="1">
      <c r="A26" s="679"/>
      <c r="B26" s="679"/>
      <c r="C26" s="679"/>
      <c r="D26" s="679"/>
      <c r="E26" s="679"/>
      <c r="F26" s="679"/>
      <c r="G26" s="679"/>
      <c r="H26" s="679"/>
      <c r="I26" s="679"/>
      <c r="J26" s="679"/>
      <c r="K26" s="681"/>
      <c r="L26" s="681"/>
      <c r="M26" s="681"/>
      <c r="N26" s="681"/>
      <c r="O26" s="681"/>
      <c r="P26" s="681"/>
      <c r="Q26" s="681"/>
      <c r="R26" s="681"/>
      <c r="S26" s="681"/>
      <c r="T26" s="681"/>
      <c r="U26" s="681"/>
      <c r="V26" s="681"/>
      <c r="W26" s="681"/>
      <c r="X26" s="681"/>
      <c r="Y26" s="681"/>
      <c r="Z26" s="681"/>
      <c r="AA26" s="681"/>
      <c r="AB26" s="681"/>
      <c r="AC26" s="683"/>
      <c r="AD26" s="683"/>
      <c r="AE26" s="683"/>
      <c r="AF26" s="683"/>
      <c r="AG26" s="683"/>
      <c r="AH26" s="683"/>
      <c r="AI26" s="683"/>
      <c r="AJ26" s="683"/>
      <c r="AK26" s="683"/>
      <c r="AL26" s="683"/>
      <c r="AM26" s="683"/>
      <c r="AN26" s="683"/>
      <c r="AO26" s="683"/>
      <c r="AP26" s="683"/>
      <c r="AQ26" s="683"/>
      <c r="AR26" s="683"/>
      <c r="AS26" s="683"/>
      <c r="AT26" s="683"/>
      <c r="AU26" s="683"/>
      <c r="AV26" s="683"/>
      <c r="AW26" s="683"/>
      <c r="AX26" s="683"/>
      <c r="AY26" s="683"/>
      <c r="AZ26" s="683"/>
      <c r="BA26" s="242"/>
    </row>
    <row r="27" spans="1:53" ht="18.75" customHeight="1">
      <c r="A27" s="244"/>
      <c r="B27" s="245"/>
      <c r="C27" s="707" t="s">
        <v>238</v>
      </c>
      <c r="D27" s="708"/>
      <c r="E27" s="708"/>
      <c r="F27" s="708"/>
      <c r="G27" s="708"/>
      <c r="H27" s="708"/>
      <c r="I27" s="708"/>
      <c r="J27" s="709"/>
      <c r="K27" s="710">
        <f>別紙５!K27</f>
        <v>0</v>
      </c>
      <c r="L27" s="711"/>
      <c r="M27" s="711"/>
      <c r="N27" s="711"/>
      <c r="O27" s="711"/>
      <c r="P27" s="712"/>
      <c r="Q27" s="710">
        <f>別紙５!Q27</f>
        <v>0</v>
      </c>
      <c r="R27" s="711"/>
      <c r="S27" s="711"/>
      <c r="T27" s="711"/>
      <c r="U27" s="711"/>
      <c r="V27" s="712"/>
      <c r="W27" s="710">
        <f>別紙５!W27</f>
        <v>0</v>
      </c>
      <c r="X27" s="711"/>
      <c r="Y27" s="711"/>
      <c r="Z27" s="711"/>
      <c r="AA27" s="711"/>
      <c r="AB27" s="712"/>
      <c r="AC27" s="693"/>
      <c r="AD27" s="693"/>
      <c r="AE27" s="693"/>
      <c r="AF27" s="693"/>
      <c r="AG27" s="693"/>
      <c r="AH27" s="693"/>
      <c r="AI27" s="693"/>
      <c r="AJ27" s="693"/>
      <c r="AK27" s="693"/>
      <c r="AL27" s="693"/>
      <c r="AM27" s="693"/>
      <c r="AN27" s="693"/>
      <c r="AO27" s="693"/>
      <c r="AP27" s="693"/>
      <c r="AQ27" s="693"/>
      <c r="AR27" s="693"/>
      <c r="AS27" s="693"/>
      <c r="AT27" s="693"/>
      <c r="AU27" s="693"/>
      <c r="AV27" s="693"/>
      <c r="AW27" s="693"/>
      <c r="AX27" s="693"/>
      <c r="AY27" s="693"/>
      <c r="AZ27" s="693"/>
      <c r="BA27" s="242" t="s">
        <v>239</v>
      </c>
    </row>
    <row r="28" spans="1:53" ht="18.75" customHeight="1">
      <c r="A28" s="246"/>
      <c r="B28" s="247"/>
      <c r="C28" s="714" t="s">
        <v>240</v>
      </c>
      <c r="D28" s="715"/>
      <c r="E28" s="715"/>
      <c r="F28" s="715"/>
      <c r="G28" s="715"/>
      <c r="H28" s="715"/>
      <c r="I28" s="715"/>
      <c r="J28" s="716"/>
      <c r="K28" s="710">
        <f>別紙５!K28</f>
        <v>0</v>
      </c>
      <c r="L28" s="711"/>
      <c r="M28" s="711"/>
      <c r="N28" s="711"/>
      <c r="O28" s="711"/>
      <c r="P28" s="712"/>
      <c r="Q28" s="710">
        <f>別紙５!Q28</f>
        <v>0</v>
      </c>
      <c r="R28" s="711"/>
      <c r="S28" s="711"/>
      <c r="T28" s="711"/>
      <c r="U28" s="711"/>
      <c r="V28" s="712"/>
      <c r="W28" s="710">
        <f>別紙５!W28</f>
        <v>0</v>
      </c>
      <c r="X28" s="711"/>
      <c r="Y28" s="711"/>
      <c r="Z28" s="711"/>
      <c r="AA28" s="711"/>
      <c r="AB28" s="712"/>
      <c r="AC28" s="693"/>
      <c r="AD28" s="693"/>
      <c r="AE28" s="693"/>
      <c r="AF28" s="693"/>
      <c r="AG28" s="693"/>
      <c r="AH28" s="693"/>
      <c r="AI28" s="693"/>
      <c r="AJ28" s="693"/>
      <c r="AK28" s="693"/>
      <c r="AL28" s="693"/>
      <c r="AM28" s="693"/>
      <c r="AN28" s="693"/>
      <c r="AO28" s="693"/>
      <c r="AP28" s="693"/>
      <c r="AQ28" s="693"/>
      <c r="AR28" s="693"/>
      <c r="AS28" s="693"/>
      <c r="AT28" s="693"/>
      <c r="AU28" s="693"/>
      <c r="AV28" s="693"/>
      <c r="AW28" s="693"/>
      <c r="AX28" s="693"/>
      <c r="AY28" s="693"/>
      <c r="AZ28" s="693"/>
      <c r="BA28" s="242" t="s">
        <v>241</v>
      </c>
    </row>
    <row r="29" spans="1:53" ht="18.75" customHeight="1">
      <c r="A29" s="246"/>
      <c r="B29" s="247"/>
      <c r="C29" s="707" t="s">
        <v>242</v>
      </c>
      <c r="D29" s="708"/>
      <c r="E29" s="708"/>
      <c r="F29" s="708"/>
      <c r="G29" s="708"/>
      <c r="H29" s="708"/>
      <c r="I29" s="708"/>
      <c r="J29" s="709"/>
      <c r="K29" s="710">
        <f>別紙５!K29</f>
        <v>0</v>
      </c>
      <c r="L29" s="711"/>
      <c r="M29" s="711"/>
      <c r="N29" s="711"/>
      <c r="O29" s="711"/>
      <c r="P29" s="712"/>
      <c r="Q29" s="710">
        <f>別紙５!Q29</f>
        <v>0</v>
      </c>
      <c r="R29" s="711"/>
      <c r="S29" s="711"/>
      <c r="T29" s="711"/>
      <c r="U29" s="711"/>
      <c r="V29" s="712"/>
      <c r="W29" s="710">
        <f>別紙５!W29</f>
        <v>0</v>
      </c>
      <c r="X29" s="711"/>
      <c r="Y29" s="711"/>
      <c r="Z29" s="711"/>
      <c r="AA29" s="711"/>
      <c r="AB29" s="712"/>
      <c r="AC29" s="713"/>
      <c r="AD29" s="713"/>
      <c r="AE29" s="713"/>
      <c r="AF29" s="713"/>
      <c r="AG29" s="713"/>
      <c r="AH29" s="713"/>
      <c r="AI29" s="713"/>
      <c r="AJ29" s="713"/>
      <c r="AK29" s="713"/>
      <c r="AL29" s="713"/>
      <c r="AM29" s="713"/>
      <c r="AN29" s="713"/>
      <c r="AO29" s="713"/>
      <c r="AP29" s="713"/>
      <c r="AQ29" s="713"/>
      <c r="AR29" s="713"/>
      <c r="AS29" s="713"/>
      <c r="AT29" s="713"/>
      <c r="AU29" s="713"/>
      <c r="AV29" s="713"/>
      <c r="AW29" s="713"/>
      <c r="AX29" s="713"/>
      <c r="AY29" s="713"/>
      <c r="AZ29" s="713"/>
      <c r="BA29" s="242" t="s">
        <v>243</v>
      </c>
    </row>
    <row r="30" spans="1:53" ht="18.75" customHeight="1">
      <c r="A30" s="678" t="s">
        <v>244</v>
      </c>
      <c r="B30" s="678"/>
      <c r="C30" s="694"/>
      <c r="D30" s="694"/>
      <c r="E30" s="694"/>
      <c r="F30" s="694"/>
      <c r="G30" s="694"/>
      <c r="H30" s="694"/>
      <c r="I30" s="694"/>
      <c r="J30" s="694"/>
      <c r="K30" s="691">
        <f>別紙５!K30</f>
        <v>0</v>
      </c>
      <c r="L30" s="691"/>
      <c r="M30" s="691"/>
      <c r="N30" s="691"/>
      <c r="O30" s="691"/>
      <c r="P30" s="691"/>
      <c r="Q30" s="691">
        <f>別紙５!Q30</f>
        <v>0</v>
      </c>
      <c r="R30" s="691"/>
      <c r="S30" s="691"/>
      <c r="T30" s="691"/>
      <c r="U30" s="691"/>
      <c r="V30" s="691"/>
      <c r="W30" s="691">
        <f>別紙５!W30</f>
        <v>0</v>
      </c>
      <c r="X30" s="691"/>
      <c r="Y30" s="691"/>
      <c r="Z30" s="691"/>
      <c r="AA30" s="691"/>
      <c r="AB30" s="691"/>
      <c r="AC30" s="684">
        <f>SUM(AC27:AH29)</f>
        <v>0</v>
      </c>
      <c r="AD30" s="684"/>
      <c r="AE30" s="684"/>
      <c r="AF30" s="684"/>
      <c r="AG30" s="684"/>
      <c r="AH30" s="684"/>
      <c r="AI30" s="684">
        <f>SUM(AI27:AN29)</f>
        <v>0</v>
      </c>
      <c r="AJ30" s="684"/>
      <c r="AK30" s="684"/>
      <c r="AL30" s="684"/>
      <c r="AM30" s="684"/>
      <c r="AN30" s="684"/>
      <c r="AO30" s="684">
        <f>SUM(AO27:AT29)</f>
        <v>0</v>
      </c>
      <c r="AP30" s="684"/>
      <c r="AQ30" s="684"/>
      <c r="AR30" s="684"/>
      <c r="AS30" s="684"/>
      <c r="AT30" s="684"/>
      <c r="AU30" s="684">
        <f>SUM(AU27:AZ29)</f>
        <v>0</v>
      </c>
      <c r="AV30" s="684"/>
      <c r="AW30" s="684"/>
      <c r="AX30" s="684"/>
      <c r="AY30" s="684"/>
      <c r="AZ30" s="684"/>
      <c r="BA30" s="242"/>
    </row>
    <row r="31" spans="1:53" ht="18.75" customHeight="1" thickBot="1">
      <c r="A31" s="678"/>
      <c r="B31" s="678"/>
      <c r="C31" s="678"/>
      <c r="D31" s="678"/>
      <c r="E31" s="678"/>
      <c r="F31" s="678"/>
      <c r="G31" s="678"/>
      <c r="H31" s="678"/>
      <c r="I31" s="678"/>
      <c r="J31" s="678"/>
      <c r="K31" s="680"/>
      <c r="L31" s="680"/>
      <c r="M31" s="680"/>
      <c r="N31" s="680"/>
      <c r="O31" s="680"/>
      <c r="P31" s="680"/>
      <c r="Q31" s="680"/>
      <c r="R31" s="680"/>
      <c r="S31" s="680"/>
      <c r="T31" s="680"/>
      <c r="U31" s="680"/>
      <c r="V31" s="680"/>
      <c r="W31" s="680"/>
      <c r="X31" s="680"/>
      <c r="Y31" s="680"/>
      <c r="Z31" s="680"/>
      <c r="AA31" s="680"/>
      <c r="AB31" s="680"/>
      <c r="AC31" s="682"/>
      <c r="AD31" s="682"/>
      <c r="AE31" s="682"/>
      <c r="AF31" s="682"/>
      <c r="AG31" s="682"/>
      <c r="AH31" s="682"/>
      <c r="AI31" s="682"/>
      <c r="AJ31" s="682"/>
      <c r="AK31" s="682"/>
      <c r="AL31" s="682"/>
      <c r="AM31" s="682"/>
      <c r="AN31" s="682"/>
      <c r="AO31" s="682"/>
      <c r="AP31" s="682"/>
      <c r="AQ31" s="682"/>
      <c r="AR31" s="682"/>
      <c r="AS31" s="682"/>
      <c r="AT31" s="682"/>
      <c r="AU31" s="682"/>
      <c r="AV31" s="682"/>
      <c r="AW31" s="682"/>
      <c r="AX31" s="682"/>
      <c r="AY31" s="682"/>
      <c r="AZ31" s="682"/>
      <c r="BA31" s="242"/>
    </row>
    <row r="32" spans="1:53" ht="18.75" customHeight="1">
      <c r="A32" s="717" t="s">
        <v>245</v>
      </c>
      <c r="B32" s="718"/>
      <c r="C32" s="718"/>
      <c r="D32" s="718"/>
      <c r="E32" s="718"/>
      <c r="F32" s="718"/>
      <c r="G32" s="718"/>
      <c r="H32" s="718"/>
      <c r="I32" s="718"/>
      <c r="J32" s="719"/>
      <c r="K32" s="723">
        <f>別紙５!K32</f>
        <v>0</v>
      </c>
      <c r="L32" s="723"/>
      <c r="M32" s="723"/>
      <c r="N32" s="723"/>
      <c r="O32" s="723"/>
      <c r="P32" s="723"/>
      <c r="Q32" s="723">
        <f>別紙５!Q32</f>
        <v>0</v>
      </c>
      <c r="R32" s="723"/>
      <c r="S32" s="723"/>
      <c r="T32" s="723"/>
      <c r="U32" s="723"/>
      <c r="V32" s="723"/>
      <c r="W32" s="723">
        <f>別紙５!W32</f>
        <v>0</v>
      </c>
      <c r="X32" s="723"/>
      <c r="Y32" s="723"/>
      <c r="Z32" s="723"/>
      <c r="AA32" s="723"/>
      <c r="AB32" s="723"/>
      <c r="AC32" s="725">
        <f>AC15+AC21+AC30</f>
        <v>0</v>
      </c>
      <c r="AD32" s="725"/>
      <c r="AE32" s="725"/>
      <c r="AF32" s="725"/>
      <c r="AG32" s="725"/>
      <c r="AH32" s="725"/>
      <c r="AI32" s="725">
        <f>AI15+AI21+AI30</f>
        <v>0</v>
      </c>
      <c r="AJ32" s="725"/>
      <c r="AK32" s="725"/>
      <c r="AL32" s="725"/>
      <c r="AM32" s="725"/>
      <c r="AN32" s="725"/>
      <c r="AO32" s="725">
        <f>AO15+AO21+AO30</f>
        <v>0</v>
      </c>
      <c r="AP32" s="725"/>
      <c r="AQ32" s="725"/>
      <c r="AR32" s="725"/>
      <c r="AS32" s="725"/>
      <c r="AT32" s="725"/>
      <c r="AU32" s="725">
        <f>AU15+AU21+AU30</f>
        <v>0</v>
      </c>
      <c r="AV32" s="725"/>
      <c r="AW32" s="725"/>
      <c r="AX32" s="725"/>
      <c r="AY32" s="725"/>
      <c r="AZ32" s="725"/>
      <c r="BA32" s="242" t="s">
        <v>226</v>
      </c>
    </row>
    <row r="33" spans="1:53" ht="18.75" customHeight="1" thickBot="1">
      <c r="A33" s="720"/>
      <c r="B33" s="721"/>
      <c r="C33" s="721"/>
      <c r="D33" s="721"/>
      <c r="E33" s="721"/>
      <c r="F33" s="721"/>
      <c r="G33" s="721"/>
      <c r="H33" s="721"/>
      <c r="I33" s="721"/>
      <c r="J33" s="722"/>
      <c r="K33" s="724"/>
      <c r="L33" s="724"/>
      <c r="M33" s="724"/>
      <c r="N33" s="724"/>
      <c r="O33" s="724"/>
      <c r="P33" s="724"/>
      <c r="Q33" s="724"/>
      <c r="R33" s="724"/>
      <c r="S33" s="724"/>
      <c r="T33" s="724"/>
      <c r="U33" s="724"/>
      <c r="V33" s="724"/>
      <c r="W33" s="724"/>
      <c r="X33" s="724"/>
      <c r="Y33" s="724"/>
      <c r="Z33" s="724"/>
      <c r="AA33" s="724"/>
      <c r="AB33" s="724"/>
      <c r="AC33" s="726"/>
      <c r="AD33" s="726"/>
      <c r="AE33" s="726"/>
      <c r="AF33" s="726"/>
      <c r="AG33" s="726"/>
      <c r="AH33" s="726"/>
      <c r="AI33" s="726"/>
      <c r="AJ33" s="726"/>
      <c r="AK33" s="726"/>
      <c r="AL33" s="726"/>
      <c r="AM33" s="726"/>
      <c r="AN33" s="726"/>
      <c r="AO33" s="726"/>
      <c r="AP33" s="726"/>
      <c r="AQ33" s="726"/>
      <c r="AR33" s="726"/>
      <c r="AS33" s="726"/>
      <c r="AT33" s="726"/>
      <c r="AU33" s="726"/>
      <c r="AV33" s="726"/>
      <c r="AW33" s="726"/>
      <c r="AX33" s="726"/>
      <c r="AY33" s="726"/>
      <c r="AZ33" s="726"/>
      <c r="BA33" s="242"/>
    </row>
    <row r="34" spans="1:53" ht="18.75" customHeight="1">
      <c r="A34" s="678" t="s">
        <v>246</v>
      </c>
      <c r="B34" s="678"/>
      <c r="C34" s="678"/>
      <c r="D34" s="678"/>
      <c r="E34" s="678"/>
      <c r="F34" s="678"/>
      <c r="G34" s="678"/>
      <c r="H34" s="678"/>
      <c r="I34" s="678"/>
      <c r="J34" s="678"/>
      <c r="K34" s="680">
        <f>別紙５!K34</f>
        <v>0</v>
      </c>
      <c r="L34" s="680"/>
      <c r="M34" s="680"/>
      <c r="N34" s="680"/>
      <c r="O34" s="680"/>
      <c r="P34" s="680"/>
      <c r="Q34" s="680">
        <f>別紙５!Q34</f>
        <v>0</v>
      </c>
      <c r="R34" s="680"/>
      <c r="S34" s="680"/>
      <c r="T34" s="680"/>
      <c r="U34" s="680"/>
      <c r="V34" s="680"/>
      <c r="W34" s="680">
        <f>別紙５!W34</f>
        <v>0</v>
      </c>
      <c r="X34" s="680"/>
      <c r="Y34" s="680"/>
      <c r="Z34" s="680"/>
      <c r="AA34" s="680"/>
      <c r="AB34" s="680"/>
      <c r="AC34" s="682"/>
      <c r="AD34" s="682"/>
      <c r="AE34" s="682"/>
      <c r="AF34" s="682"/>
      <c r="AG34" s="682"/>
      <c r="AH34" s="682"/>
      <c r="AI34" s="682"/>
      <c r="AJ34" s="682"/>
      <c r="AK34" s="682"/>
      <c r="AL34" s="682"/>
      <c r="AM34" s="682"/>
      <c r="AN34" s="682"/>
      <c r="AO34" s="682"/>
      <c r="AP34" s="682"/>
      <c r="AQ34" s="682"/>
      <c r="AR34" s="682"/>
      <c r="AS34" s="682"/>
      <c r="AT34" s="682"/>
      <c r="AU34" s="682"/>
      <c r="AV34" s="682"/>
      <c r="AW34" s="682"/>
      <c r="AX34" s="682"/>
      <c r="AY34" s="682"/>
      <c r="AZ34" s="682"/>
      <c r="BA34" s="242" t="s">
        <v>247</v>
      </c>
    </row>
    <row r="35" spans="1:53" ht="18.75" customHeight="1" thickBot="1">
      <c r="A35" s="678"/>
      <c r="B35" s="678"/>
      <c r="C35" s="678"/>
      <c r="D35" s="678"/>
      <c r="E35" s="678"/>
      <c r="F35" s="678"/>
      <c r="G35" s="678"/>
      <c r="H35" s="678"/>
      <c r="I35" s="678"/>
      <c r="J35" s="678"/>
      <c r="K35" s="680"/>
      <c r="L35" s="680"/>
      <c r="M35" s="680"/>
      <c r="N35" s="680"/>
      <c r="O35" s="680"/>
      <c r="P35" s="680"/>
      <c r="Q35" s="680"/>
      <c r="R35" s="680"/>
      <c r="S35" s="680"/>
      <c r="T35" s="680"/>
      <c r="U35" s="680"/>
      <c r="V35" s="680"/>
      <c r="W35" s="680"/>
      <c r="X35" s="680"/>
      <c r="Y35" s="680"/>
      <c r="Z35" s="680"/>
      <c r="AA35" s="680"/>
      <c r="AB35" s="680"/>
      <c r="AC35" s="682"/>
      <c r="AD35" s="682"/>
      <c r="AE35" s="682"/>
      <c r="AF35" s="682"/>
      <c r="AG35" s="682"/>
      <c r="AH35" s="682"/>
      <c r="AI35" s="682"/>
      <c r="AJ35" s="682"/>
      <c r="AK35" s="682"/>
      <c r="AL35" s="682"/>
      <c r="AM35" s="682"/>
      <c r="AN35" s="682"/>
      <c r="AO35" s="682"/>
      <c r="AP35" s="682"/>
      <c r="AQ35" s="682"/>
      <c r="AR35" s="682"/>
      <c r="AS35" s="682"/>
      <c r="AT35" s="682"/>
      <c r="AU35" s="682"/>
      <c r="AV35" s="682"/>
      <c r="AW35" s="682"/>
      <c r="AX35" s="682"/>
      <c r="AY35" s="682"/>
      <c r="AZ35" s="682"/>
      <c r="BA35" s="242" t="s">
        <v>248</v>
      </c>
    </row>
    <row r="36" spans="1:53" ht="39.6" customHeight="1">
      <c r="A36" s="727" t="s">
        <v>485</v>
      </c>
      <c r="B36" s="728"/>
      <c r="C36" s="728"/>
      <c r="D36" s="728"/>
      <c r="E36" s="728"/>
      <c r="F36" s="728"/>
      <c r="G36" s="728"/>
      <c r="H36" s="728"/>
      <c r="I36" s="728"/>
      <c r="J36" s="729"/>
      <c r="K36" s="733">
        <f>別紙５!K36</f>
        <v>0</v>
      </c>
      <c r="L36" s="734"/>
      <c r="M36" s="734"/>
      <c r="N36" s="734"/>
      <c r="O36" s="734"/>
      <c r="P36" s="735"/>
      <c r="Q36" s="733">
        <f>別紙５!Q36</f>
        <v>0</v>
      </c>
      <c r="R36" s="734"/>
      <c r="S36" s="734"/>
      <c r="T36" s="734"/>
      <c r="U36" s="734"/>
      <c r="V36" s="735"/>
      <c r="W36" s="733">
        <f>別紙５!W36</f>
        <v>0</v>
      </c>
      <c r="X36" s="734"/>
      <c r="Y36" s="734"/>
      <c r="Z36" s="734"/>
      <c r="AA36" s="734"/>
      <c r="AB36" s="735"/>
      <c r="AC36" s="733">
        <f t="shared" ref="AC36" si="0">IF(AC34="",0,AC32/AC34)</f>
        <v>0</v>
      </c>
      <c r="AD36" s="734"/>
      <c r="AE36" s="734"/>
      <c r="AF36" s="734"/>
      <c r="AG36" s="734"/>
      <c r="AH36" s="735"/>
      <c r="AI36" s="733">
        <f t="shared" ref="AI36" si="1">IF(AI34="",0,AI32/AI34)</f>
        <v>0</v>
      </c>
      <c r="AJ36" s="734"/>
      <c r="AK36" s="734"/>
      <c r="AL36" s="734"/>
      <c r="AM36" s="734"/>
      <c r="AN36" s="735"/>
      <c r="AO36" s="733">
        <f t="shared" ref="AO36" si="2">IF(AO34="",0,AO32/AO34)</f>
        <v>0</v>
      </c>
      <c r="AP36" s="734"/>
      <c r="AQ36" s="734"/>
      <c r="AR36" s="734"/>
      <c r="AS36" s="734"/>
      <c r="AT36" s="735"/>
      <c r="AU36" s="733">
        <f>IF(AU34="",0,AU32/AU34)</f>
        <v>0</v>
      </c>
      <c r="AV36" s="734"/>
      <c r="AW36" s="734"/>
      <c r="AX36" s="734"/>
      <c r="AY36" s="734"/>
      <c r="AZ36" s="735"/>
      <c r="BA36" s="242" t="s">
        <v>226</v>
      </c>
    </row>
    <row r="37" spans="1:53" ht="39.6" customHeight="1" thickBot="1">
      <c r="A37" s="730"/>
      <c r="B37" s="731"/>
      <c r="C37" s="731"/>
      <c r="D37" s="731"/>
      <c r="E37" s="731"/>
      <c r="F37" s="731"/>
      <c r="G37" s="731"/>
      <c r="H37" s="731"/>
      <c r="I37" s="731"/>
      <c r="J37" s="732"/>
      <c r="K37" s="736"/>
      <c r="L37" s="737"/>
      <c r="M37" s="737"/>
      <c r="N37" s="737"/>
      <c r="O37" s="737"/>
      <c r="P37" s="738"/>
      <c r="Q37" s="736"/>
      <c r="R37" s="737"/>
      <c r="S37" s="737"/>
      <c r="T37" s="737"/>
      <c r="U37" s="737"/>
      <c r="V37" s="738"/>
      <c r="W37" s="736"/>
      <c r="X37" s="737"/>
      <c r="Y37" s="737"/>
      <c r="Z37" s="737"/>
      <c r="AA37" s="737"/>
      <c r="AB37" s="738"/>
      <c r="AC37" s="736"/>
      <c r="AD37" s="737"/>
      <c r="AE37" s="737"/>
      <c r="AF37" s="737"/>
      <c r="AG37" s="737"/>
      <c r="AH37" s="738"/>
      <c r="AI37" s="736"/>
      <c r="AJ37" s="737"/>
      <c r="AK37" s="737"/>
      <c r="AL37" s="737"/>
      <c r="AM37" s="737"/>
      <c r="AN37" s="738"/>
      <c r="AO37" s="736"/>
      <c r="AP37" s="737"/>
      <c r="AQ37" s="737"/>
      <c r="AR37" s="737"/>
      <c r="AS37" s="737"/>
      <c r="AT37" s="738"/>
      <c r="AU37" s="736"/>
      <c r="AV37" s="737"/>
      <c r="AW37" s="737"/>
      <c r="AX37" s="737"/>
      <c r="AY37" s="737"/>
      <c r="AZ37" s="738"/>
      <c r="BA37" s="242"/>
    </row>
    <row r="38" spans="1:53" ht="18.75" customHeight="1">
      <c r="A38" s="727" t="s">
        <v>486</v>
      </c>
      <c r="B38" s="728"/>
      <c r="C38" s="728"/>
      <c r="D38" s="728"/>
      <c r="E38" s="728"/>
      <c r="F38" s="728"/>
      <c r="G38" s="728"/>
      <c r="H38" s="728"/>
      <c r="I38" s="728"/>
      <c r="J38" s="729"/>
      <c r="K38" s="733">
        <f>別紙５!K38</f>
        <v>0</v>
      </c>
      <c r="L38" s="734"/>
      <c r="M38" s="734"/>
      <c r="N38" s="734"/>
      <c r="O38" s="734"/>
      <c r="P38" s="735"/>
      <c r="Q38" s="733">
        <f>別紙５!Q38</f>
        <v>0</v>
      </c>
      <c r="R38" s="734"/>
      <c r="S38" s="734"/>
      <c r="T38" s="734"/>
      <c r="U38" s="734"/>
      <c r="V38" s="735"/>
      <c r="W38" s="733">
        <f>別紙５!W38</f>
        <v>0</v>
      </c>
      <c r="X38" s="734"/>
      <c r="Y38" s="734"/>
      <c r="Z38" s="734"/>
      <c r="AA38" s="734"/>
      <c r="AB38" s="735"/>
      <c r="AC38" s="733">
        <f t="shared" ref="AC38" si="3">IF(AC34="",0,AC19/AC34)</f>
        <v>0</v>
      </c>
      <c r="AD38" s="734"/>
      <c r="AE38" s="734"/>
      <c r="AF38" s="734"/>
      <c r="AG38" s="734"/>
      <c r="AH38" s="735"/>
      <c r="AI38" s="733">
        <f t="shared" ref="AI38" si="4">IF(AI34="",0,AI19/AI34)</f>
        <v>0</v>
      </c>
      <c r="AJ38" s="734"/>
      <c r="AK38" s="734"/>
      <c r="AL38" s="734"/>
      <c r="AM38" s="734"/>
      <c r="AN38" s="735"/>
      <c r="AO38" s="733">
        <f t="shared" ref="AO38" si="5">IF(AO34="",0,AO19/AO34)</f>
        <v>0</v>
      </c>
      <c r="AP38" s="734"/>
      <c r="AQ38" s="734"/>
      <c r="AR38" s="734"/>
      <c r="AS38" s="734"/>
      <c r="AT38" s="735"/>
      <c r="AU38" s="733">
        <f>IF(AU34="",0,AU19/AU34)</f>
        <v>0</v>
      </c>
      <c r="AV38" s="734"/>
      <c r="AW38" s="734"/>
      <c r="AX38" s="734"/>
      <c r="AY38" s="734"/>
      <c r="AZ38" s="735"/>
      <c r="BA38" s="242"/>
    </row>
    <row r="39" spans="1:53" ht="18.75" customHeight="1" thickBot="1">
      <c r="A39" s="730"/>
      <c r="B39" s="731"/>
      <c r="C39" s="731"/>
      <c r="D39" s="731"/>
      <c r="E39" s="731"/>
      <c r="F39" s="731"/>
      <c r="G39" s="731"/>
      <c r="H39" s="731"/>
      <c r="I39" s="731"/>
      <c r="J39" s="732"/>
      <c r="K39" s="736"/>
      <c r="L39" s="737"/>
      <c r="M39" s="737"/>
      <c r="N39" s="737"/>
      <c r="O39" s="737"/>
      <c r="P39" s="738"/>
      <c r="Q39" s="736"/>
      <c r="R39" s="737"/>
      <c r="S39" s="737"/>
      <c r="T39" s="737"/>
      <c r="U39" s="737"/>
      <c r="V39" s="738"/>
      <c r="W39" s="736"/>
      <c r="X39" s="737"/>
      <c r="Y39" s="737"/>
      <c r="Z39" s="737"/>
      <c r="AA39" s="737"/>
      <c r="AB39" s="738"/>
      <c r="AC39" s="736"/>
      <c r="AD39" s="737"/>
      <c r="AE39" s="737"/>
      <c r="AF39" s="737"/>
      <c r="AG39" s="737"/>
      <c r="AH39" s="738"/>
      <c r="AI39" s="736"/>
      <c r="AJ39" s="737"/>
      <c r="AK39" s="737"/>
      <c r="AL39" s="737"/>
      <c r="AM39" s="737"/>
      <c r="AN39" s="738"/>
      <c r="AO39" s="736"/>
      <c r="AP39" s="737"/>
      <c r="AQ39" s="737"/>
      <c r="AR39" s="737"/>
      <c r="AS39" s="737"/>
      <c r="AT39" s="738"/>
      <c r="AU39" s="736"/>
      <c r="AV39" s="737"/>
      <c r="AW39" s="737"/>
      <c r="AX39" s="737"/>
      <c r="AY39" s="737"/>
      <c r="AZ39" s="738"/>
      <c r="BA39" s="242"/>
    </row>
    <row r="40" spans="1:53" ht="18.75" customHeight="1">
      <c r="A40" s="739" t="s">
        <v>249</v>
      </c>
      <c r="B40" s="740"/>
      <c r="C40" s="741"/>
      <c r="D40" s="703" t="s">
        <v>250</v>
      </c>
      <c r="E40" s="704"/>
      <c r="F40" s="704"/>
      <c r="G40" s="704"/>
      <c r="H40" s="704"/>
      <c r="I40" s="704"/>
      <c r="J40" s="705"/>
      <c r="K40" s="745" t="s">
        <v>251</v>
      </c>
      <c r="L40" s="746"/>
      <c r="M40" s="746"/>
      <c r="N40" s="746"/>
      <c r="O40" s="746"/>
      <c r="P40" s="746"/>
      <c r="Q40" s="746" t="s">
        <v>251</v>
      </c>
      <c r="R40" s="746"/>
      <c r="S40" s="746"/>
      <c r="T40" s="746"/>
      <c r="U40" s="746"/>
      <c r="V40" s="746"/>
      <c r="W40" s="746" t="s">
        <v>251</v>
      </c>
      <c r="X40" s="746"/>
      <c r="Y40" s="746"/>
      <c r="Z40" s="746"/>
      <c r="AA40" s="746"/>
      <c r="AB40" s="746"/>
      <c r="AC40" s="683"/>
      <c r="AD40" s="683"/>
      <c r="AE40" s="683"/>
      <c r="AF40" s="683"/>
      <c r="AG40" s="683"/>
      <c r="AH40" s="683"/>
      <c r="AI40" s="683"/>
      <c r="AJ40" s="683"/>
      <c r="AK40" s="683"/>
      <c r="AL40" s="683"/>
      <c r="AM40" s="683"/>
      <c r="AN40" s="683"/>
      <c r="AO40" s="683"/>
      <c r="AP40" s="683"/>
      <c r="AQ40" s="683"/>
      <c r="AR40" s="683"/>
      <c r="AS40" s="683"/>
      <c r="AT40" s="683"/>
      <c r="AU40" s="683"/>
      <c r="AV40" s="683"/>
      <c r="AW40" s="683"/>
      <c r="AX40" s="683"/>
      <c r="AY40" s="683"/>
      <c r="AZ40" s="683"/>
      <c r="BA40" s="242"/>
    </row>
    <row r="41" spans="1:53" ht="18.75" customHeight="1">
      <c r="A41" s="739"/>
      <c r="B41" s="740"/>
      <c r="C41" s="741"/>
      <c r="D41" s="688"/>
      <c r="E41" s="689"/>
      <c r="F41" s="689"/>
      <c r="G41" s="689"/>
      <c r="H41" s="689"/>
      <c r="I41" s="689"/>
      <c r="J41" s="690"/>
      <c r="K41" s="747"/>
      <c r="L41" s="748"/>
      <c r="M41" s="748"/>
      <c r="N41" s="748"/>
      <c r="O41" s="748"/>
      <c r="P41" s="748"/>
      <c r="Q41" s="748"/>
      <c r="R41" s="748"/>
      <c r="S41" s="748"/>
      <c r="T41" s="748"/>
      <c r="U41" s="748"/>
      <c r="V41" s="748"/>
      <c r="W41" s="748"/>
      <c r="X41" s="748"/>
      <c r="Y41" s="748"/>
      <c r="Z41" s="748"/>
      <c r="AA41" s="748"/>
      <c r="AB41" s="748"/>
      <c r="AC41" s="693"/>
      <c r="AD41" s="693"/>
      <c r="AE41" s="693"/>
      <c r="AF41" s="693"/>
      <c r="AG41" s="693"/>
      <c r="AH41" s="693"/>
      <c r="AI41" s="693"/>
      <c r="AJ41" s="693"/>
      <c r="AK41" s="693"/>
      <c r="AL41" s="693"/>
      <c r="AM41" s="693"/>
      <c r="AN41" s="693"/>
      <c r="AO41" s="693"/>
      <c r="AP41" s="693"/>
      <c r="AQ41" s="693"/>
      <c r="AR41" s="693"/>
      <c r="AS41" s="693"/>
      <c r="AT41" s="693"/>
      <c r="AU41" s="693"/>
      <c r="AV41" s="693"/>
      <c r="AW41" s="693"/>
      <c r="AX41" s="693"/>
      <c r="AY41" s="693"/>
      <c r="AZ41" s="693"/>
      <c r="BA41" s="242"/>
    </row>
    <row r="42" spans="1:53" ht="18.75" customHeight="1">
      <c r="A42" s="739"/>
      <c r="B42" s="740"/>
      <c r="C42" s="741"/>
      <c r="D42" s="685" t="s">
        <v>252</v>
      </c>
      <c r="E42" s="686"/>
      <c r="F42" s="686"/>
      <c r="G42" s="686"/>
      <c r="H42" s="686"/>
      <c r="I42" s="686"/>
      <c r="J42" s="687"/>
      <c r="K42" s="747" t="s">
        <v>251</v>
      </c>
      <c r="L42" s="748"/>
      <c r="M42" s="748"/>
      <c r="N42" s="748"/>
      <c r="O42" s="748"/>
      <c r="P42" s="748"/>
      <c r="Q42" s="748" t="s">
        <v>251</v>
      </c>
      <c r="R42" s="748"/>
      <c r="S42" s="748"/>
      <c r="T42" s="748"/>
      <c r="U42" s="748"/>
      <c r="V42" s="748"/>
      <c r="W42" s="748" t="s">
        <v>251</v>
      </c>
      <c r="X42" s="748"/>
      <c r="Y42" s="748"/>
      <c r="Z42" s="748"/>
      <c r="AA42" s="748"/>
      <c r="AB42" s="748"/>
      <c r="AC42" s="693"/>
      <c r="AD42" s="693"/>
      <c r="AE42" s="693"/>
      <c r="AF42" s="693"/>
      <c r="AG42" s="693"/>
      <c r="AH42" s="693"/>
      <c r="AI42" s="693"/>
      <c r="AJ42" s="693"/>
      <c r="AK42" s="693"/>
      <c r="AL42" s="693"/>
      <c r="AM42" s="693"/>
      <c r="AN42" s="693"/>
      <c r="AO42" s="693"/>
      <c r="AP42" s="693"/>
      <c r="AQ42" s="693"/>
      <c r="AR42" s="693"/>
      <c r="AS42" s="693"/>
      <c r="AT42" s="693"/>
      <c r="AU42" s="693"/>
      <c r="AV42" s="693"/>
      <c r="AW42" s="693"/>
      <c r="AX42" s="693"/>
      <c r="AY42" s="693"/>
      <c r="AZ42" s="693"/>
      <c r="BA42" s="242" t="s">
        <v>253</v>
      </c>
    </row>
    <row r="43" spans="1:53" ht="18.75" customHeight="1">
      <c r="A43" s="739"/>
      <c r="B43" s="740"/>
      <c r="C43" s="741"/>
      <c r="D43" s="688"/>
      <c r="E43" s="689"/>
      <c r="F43" s="689"/>
      <c r="G43" s="689"/>
      <c r="H43" s="689"/>
      <c r="I43" s="689"/>
      <c r="J43" s="690"/>
      <c r="K43" s="747"/>
      <c r="L43" s="748"/>
      <c r="M43" s="748"/>
      <c r="N43" s="748"/>
      <c r="O43" s="748"/>
      <c r="P43" s="748"/>
      <c r="Q43" s="748"/>
      <c r="R43" s="748"/>
      <c r="S43" s="748"/>
      <c r="T43" s="748"/>
      <c r="U43" s="748"/>
      <c r="V43" s="748"/>
      <c r="W43" s="748"/>
      <c r="X43" s="748"/>
      <c r="Y43" s="748"/>
      <c r="Z43" s="748"/>
      <c r="AA43" s="748"/>
      <c r="AB43" s="748"/>
      <c r="AC43" s="693"/>
      <c r="AD43" s="693"/>
      <c r="AE43" s="693"/>
      <c r="AF43" s="693"/>
      <c r="AG43" s="693"/>
      <c r="AH43" s="693"/>
      <c r="AI43" s="693"/>
      <c r="AJ43" s="693"/>
      <c r="AK43" s="693"/>
      <c r="AL43" s="693"/>
      <c r="AM43" s="693"/>
      <c r="AN43" s="693"/>
      <c r="AO43" s="693"/>
      <c r="AP43" s="693"/>
      <c r="AQ43" s="693"/>
      <c r="AR43" s="693"/>
      <c r="AS43" s="693"/>
      <c r="AT43" s="693"/>
      <c r="AU43" s="693"/>
      <c r="AV43" s="693"/>
      <c r="AW43" s="693"/>
      <c r="AX43" s="693"/>
      <c r="AY43" s="693"/>
      <c r="AZ43" s="693"/>
      <c r="BA43" s="242"/>
    </row>
    <row r="44" spans="1:53" ht="18.75" customHeight="1">
      <c r="A44" s="739"/>
      <c r="B44" s="740"/>
      <c r="C44" s="741"/>
      <c r="D44" s="685" t="s">
        <v>254</v>
      </c>
      <c r="E44" s="686"/>
      <c r="F44" s="686"/>
      <c r="G44" s="686"/>
      <c r="H44" s="686"/>
      <c r="I44" s="686"/>
      <c r="J44" s="687"/>
      <c r="K44" s="747" t="s">
        <v>251</v>
      </c>
      <c r="L44" s="748"/>
      <c r="M44" s="748"/>
      <c r="N44" s="748"/>
      <c r="O44" s="748"/>
      <c r="P44" s="748"/>
      <c r="Q44" s="748" t="s">
        <v>251</v>
      </c>
      <c r="R44" s="748"/>
      <c r="S44" s="748"/>
      <c r="T44" s="748"/>
      <c r="U44" s="748"/>
      <c r="V44" s="748"/>
      <c r="W44" s="748" t="s">
        <v>251</v>
      </c>
      <c r="X44" s="748"/>
      <c r="Y44" s="748"/>
      <c r="Z44" s="748"/>
      <c r="AA44" s="748"/>
      <c r="AB44" s="748"/>
      <c r="AC44" s="693"/>
      <c r="AD44" s="693"/>
      <c r="AE44" s="693"/>
      <c r="AF44" s="693"/>
      <c r="AG44" s="693"/>
      <c r="AH44" s="693"/>
      <c r="AI44" s="693"/>
      <c r="AJ44" s="693"/>
      <c r="AK44" s="693"/>
      <c r="AL44" s="693"/>
      <c r="AM44" s="693"/>
      <c r="AN44" s="693"/>
      <c r="AO44" s="693"/>
      <c r="AP44" s="693"/>
      <c r="AQ44" s="693"/>
      <c r="AR44" s="693"/>
      <c r="AS44" s="693"/>
      <c r="AT44" s="693"/>
      <c r="AU44" s="693"/>
      <c r="AV44" s="693"/>
      <c r="AW44" s="693"/>
      <c r="AX44" s="693"/>
      <c r="AY44" s="693"/>
      <c r="AZ44" s="693"/>
      <c r="BA44" s="242"/>
    </row>
    <row r="45" spans="1:53" ht="18.75" customHeight="1">
      <c r="A45" s="739"/>
      <c r="B45" s="740"/>
      <c r="C45" s="741"/>
      <c r="D45" s="688"/>
      <c r="E45" s="689"/>
      <c r="F45" s="689"/>
      <c r="G45" s="689"/>
      <c r="H45" s="689"/>
      <c r="I45" s="689"/>
      <c r="J45" s="690"/>
      <c r="K45" s="747"/>
      <c r="L45" s="748"/>
      <c r="M45" s="748"/>
      <c r="N45" s="748"/>
      <c r="O45" s="748"/>
      <c r="P45" s="748"/>
      <c r="Q45" s="748"/>
      <c r="R45" s="748"/>
      <c r="S45" s="748"/>
      <c r="T45" s="748"/>
      <c r="U45" s="748"/>
      <c r="V45" s="748"/>
      <c r="W45" s="748"/>
      <c r="X45" s="748"/>
      <c r="Y45" s="748"/>
      <c r="Z45" s="748"/>
      <c r="AA45" s="748"/>
      <c r="AB45" s="748"/>
      <c r="AC45" s="693"/>
      <c r="AD45" s="693"/>
      <c r="AE45" s="693"/>
      <c r="AF45" s="693"/>
      <c r="AG45" s="693"/>
      <c r="AH45" s="693"/>
      <c r="AI45" s="693"/>
      <c r="AJ45" s="693"/>
      <c r="AK45" s="693"/>
      <c r="AL45" s="693"/>
      <c r="AM45" s="693"/>
      <c r="AN45" s="693"/>
      <c r="AO45" s="693"/>
      <c r="AP45" s="693"/>
      <c r="AQ45" s="693"/>
      <c r="AR45" s="693"/>
      <c r="AS45" s="693"/>
      <c r="AT45" s="693"/>
      <c r="AU45" s="693"/>
      <c r="AV45" s="693"/>
      <c r="AW45" s="693"/>
      <c r="AX45" s="693"/>
      <c r="AY45" s="693"/>
      <c r="AZ45" s="693"/>
      <c r="BA45" s="242"/>
    </row>
    <row r="46" spans="1:53" ht="18.75" customHeight="1">
      <c r="A46" s="739"/>
      <c r="B46" s="740"/>
      <c r="C46" s="741"/>
      <c r="D46" s="685" t="s">
        <v>255</v>
      </c>
      <c r="E46" s="686"/>
      <c r="F46" s="686"/>
      <c r="G46" s="686"/>
      <c r="H46" s="686"/>
      <c r="I46" s="686"/>
      <c r="J46" s="687"/>
      <c r="K46" s="747" t="s">
        <v>251</v>
      </c>
      <c r="L46" s="748"/>
      <c r="M46" s="748"/>
      <c r="N46" s="748"/>
      <c r="O46" s="748"/>
      <c r="P46" s="748"/>
      <c r="Q46" s="748" t="s">
        <v>251</v>
      </c>
      <c r="R46" s="748"/>
      <c r="S46" s="748"/>
      <c r="T46" s="748"/>
      <c r="U46" s="748"/>
      <c r="V46" s="748"/>
      <c r="W46" s="748" t="s">
        <v>251</v>
      </c>
      <c r="X46" s="748"/>
      <c r="Y46" s="748"/>
      <c r="Z46" s="748"/>
      <c r="AA46" s="748"/>
      <c r="AB46" s="748"/>
      <c r="AC46" s="693"/>
      <c r="AD46" s="693"/>
      <c r="AE46" s="693"/>
      <c r="AF46" s="693"/>
      <c r="AG46" s="693"/>
      <c r="AH46" s="693"/>
      <c r="AI46" s="693"/>
      <c r="AJ46" s="693"/>
      <c r="AK46" s="693"/>
      <c r="AL46" s="693"/>
      <c r="AM46" s="693"/>
      <c r="AN46" s="693"/>
      <c r="AO46" s="693"/>
      <c r="AP46" s="693"/>
      <c r="AQ46" s="693"/>
      <c r="AR46" s="693"/>
      <c r="AS46" s="693"/>
      <c r="AT46" s="693"/>
      <c r="AU46" s="693"/>
      <c r="AV46" s="693"/>
      <c r="AW46" s="693"/>
      <c r="AX46" s="693"/>
      <c r="AY46" s="693"/>
      <c r="AZ46" s="693"/>
      <c r="BA46" s="242" t="s">
        <v>256</v>
      </c>
    </row>
    <row r="47" spans="1:53" ht="18.75" customHeight="1">
      <c r="A47" s="739"/>
      <c r="B47" s="740"/>
      <c r="C47" s="741"/>
      <c r="D47" s="688"/>
      <c r="E47" s="689"/>
      <c r="F47" s="689"/>
      <c r="G47" s="689"/>
      <c r="H47" s="689"/>
      <c r="I47" s="689"/>
      <c r="J47" s="690"/>
      <c r="K47" s="747"/>
      <c r="L47" s="748"/>
      <c r="M47" s="748"/>
      <c r="N47" s="748"/>
      <c r="O47" s="748"/>
      <c r="P47" s="748"/>
      <c r="Q47" s="748"/>
      <c r="R47" s="748"/>
      <c r="S47" s="748"/>
      <c r="T47" s="748"/>
      <c r="U47" s="748"/>
      <c r="V47" s="748"/>
      <c r="W47" s="748"/>
      <c r="X47" s="748"/>
      <c r="Y47" s="748"/>
      <c r="Z47" s="748"/>
      <c r="AA47" s="748"/>
      <c r="AB47" s="748"/>
      <c r="AC47" s="693"/>
      <c r="AD47" s="693"/>
      <c r="AE47" s="693"/>
      <c r="AF47" s="693"/>
      <c r="AG47" s="693"/>
      <c r="AH47" s="693"/>
      <c r="AI47" s="693"/>
      <c r="AJ47" s="693"/>
      <c r="AK47" s="693"/>
      <c r="AL47" s="693"/>
      <c r="AM47" s="693"/>
      <c r="AN47" s="693"/>
      <c r="AO47" s="693"/>
      <c r="AP47" s="693"/>
      <c r="AQ47" s="693"/>
      <c r="AR47" s="693"/>
      <c r="AS47" s="693"/>
      <c r="AT47" s="693"/>
      <c r="AU47" s="693"/>
      <c r="AV47" s="693"/>
      <c r="AW47" s="693"/>
      <c r="AX47" s="693"/>
      <c r="AY47" s="693"/>
      <c r="AZ47" s="693"/>
      <c r="BA47" s="242" t="s">
        <v>257</v>
      </c>
    </row>
    <row r="48" spans="1:53" ht="18.75" customHeight="1">
      <c r="A48" s="739"/>
      <c r="B48" s="740"/>
      <c r="C48" s="741"/>
      <c r="D48" s="749" t="s">
        <v>258</v>
      </c>
      <c r="E48" s="750"/>
      <c r="F48" s="750"/>
      <c r="G48" s="750"/>
      <c r="H48" s="750"/>
      <c r="I48" s="750"/>
      <c r="J48" s="751"/>
      <c r="K48" s="747" t="s">
        <v>251</v>
      </c>
      <c r="L48" s="748"/>
      <c r="M48" s="748"/>
      <c r="N48" s="748"/>
      <c r="O48" s="748"/>
      <c r="P48" s="748"/>
      <c r="Q48" s="748" t="s">
        <v>251</v>
      </c>
      <c r="R48" s="748"/>
      <c r="S48" s="748"/>
      <c r="T48" s="748"/>
      <c r="U48" s="748"/>
      <c r="V48" s="748"/>
      <c r="W48" s="748" t="s">
        <v>251</v>
      </c>
      <c r="X48" s="748"/>
      <c r="Y48" s="748"/>
      <c r="Z48" s="748"/>
      <c r="AA48" s="748"/>
      <c r="AB48" s="748"/>
      <c r="AC48" s="693">
        <f>SUM(AC40:AH47)</f>
        <v>0</v>
      </c>
      <c r="AD48" s="693"/>
      <c r="AE48" s="693"/>
      <c r="AF48" s="693"/>
      <c r="AG48" s="693"/>
      <c r="AH48" s="693"/>
      <c r="AI48" s="693">
        <f>SUM(AI40:AN47)</f>
        <v>0</v>
      </c>
      <c r="AJ48" s="693"/>
      <c r="AK48" s="693"/>
      <c r="AL48" s="693"/>
      <c r="AM48" s="693"/>
      <c r="AN48" s="693"/>
      <c r="AO48" s="693">
        <f>SUM(AO40:AT47)</f>
        <v>0</v>
      </c>
      <c r="AP48" s="693"/>
      <c r="AQ48" s="693"/>
      <c r="AR48" s="693"/>
      <c r="AS48" s="693"/>
      <c r="AT48" s="693"/>
      <c r="AU48" s="693">
        <f>SUM(AU40:AZ47)</f>
        <v>0</v>
      </c>
      <c r="AV48" s="693"/>
      <c r="AW48" s="693"/>
      <c r="AX48" s="693"/>
      <c r="AY48" s="693"/>
      <c r="AZ48" s="693"/>
      <c r="BA48" s="242" t="s">
        <v>226</v>
      </c>
    </row>
    <row r="49" spans="1:53" ht="18.75" customHeight="1">
      <c r="A49" s="742"/>
      <c r="B49" s="743"/>
      <c r="C49" s="744"/>
      <c r="D49" s="752"/>
      <c r="E49" s="753"/>
      <c r="F49" s="753"/>
      <c r="G49" s="753"/>
      <c r="H49" s="753"/>
      <c r="I49" s="753"/>
      <c r="J49" s="754"/>
      <c r="K49" s="747"/>
      <c r="L49" s="748"/>
      <c r="M49" s="748"/>
      <c r="N49" s="748"/>
      <c r="O49" s="748"/>
      <c r="P49" s="748"/>
      <c r="Q49" s="748"/>
      <c r="R49" s="748"/>
      <c r="S49" s="748"/>
      <c r="T49" s="748"/>
      <c r="U49" s="748"/>
      <c r="V49" s="748"/>
      <c r="W49" s="748"/>
      <c r="X49" s="748"/>
      <c r="Y49" s="748"/>
      <c r="Z49" s="748"/>
      <c r="AA49" s="748"/>
      <c r="AB49" s="748"/>
      <c r="AC49" s="693"/>
      <c r="AD49" s="693"/>
      <c r="AE49" s="693"/>
      <c r="AF49" s="693"/>
      <c r="AG49" s="693"/>
      <c r="AH49" s="693"/>
      <c r="AI49" s="693"/>
      <c r="AJ49" s="693"/>
      <c r="AK49" s="693"/>
      <c r="AL49" s="693"/>
      <c r="AM49" s="693"/>
      <c r="AN49" s="693"/>
      <c r="AO49" s="693"/>
      <c r="AP49" s="693"/>
      <c r="AQ49" s="693"/>
      <c r="AR49" s="693"/>
      <c r="AS49" s="693"/>
      <c r="AT49" s="693"/>
      <c r="AU49" s="693"/>
      <c r="AV49" s="693"/>
      <c r="AW49" s="693"/>
      <c r="AX49" s="693"/>
      <c r="AY49" s="693"/>
      <c r="AZ49" s="693"/>
      <c r="BA49" s="242"/>
    </row>
    <row r="50" spans="1:53" ht="18.75" customHeight="1">
      <c r="A50" s="239"/>
      <c r="B50" s="239"/>
      <c r="C50" s="239"/>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42"/>
    </row>
    <row r="51" spans="1:53" ht="18.75" customHeight="1">
      <c r="A51" s="239" t="s">
        <v>259</v>
      </c>
      <c r="B51" s="239"/>
      <c r="C51" s="239"/>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42" t="s">
        <v>260</v>
      </c>
    </row>
    <row r="52" spans="1:53" ht="18.75" customHeight="1">
      <c r="A52" s="239"/>
      <c r="B52" s="239" t="s">
        <v>261</v>
      </c>
      <c r="C52" s="239"/>
      <c r="D52" s="239"/>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42" t="s">
        <v>262</v>
      </c>
    </row>
    <row r="53" spans="1:53" ht="18.75" customHeight="1">
      <c r="A53" s="239"/>
      <c r="B53" s="239" t="s">
        <v>263</v>
      </c>
      <c r="C53" s="239"/>
      <c r="D53" s="239"/>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42"/>
    </row>
    <row r="54" spans="1:53" ht="18.75" customHeight="1">
      <c r="A54" s="239"/>
      <c r="B54" s="239" t="s">
        <v>264</v>
      </c>
      <c r="C54" s="239"/>
      <c r="D54" s="239"/>
      <c r="E54" s="239"/>
      <c r="F54" s="239"/>
      <c r="G54" s="239"/>
      <c r="H54" s="239"/>
      <c r="I54" s="239"/>
      <c r="J54" s="239"/>
      <c r="K54" s="239"/>
      <c r="L54" s="239"/>
      <c r="M54" s="239"/>
      <c r="N54" s="239"/>
      <c r="O54" s="239"/>
      <c r="P54" s="239"/>
      <c r="Q54" s="239"/>
      <c r="R54" s="239"/>
      <c r="S54" s="239"/>
      <c r="T54" s="239"/>
      <c r="U54" s="239"/>
      <c r="V54" s="239"/>
      <c r="W54" s="239"/>
      <c r="X54" s="239"/>
      <c r="Y54" s="239"/>
      <c r="Z54" s="239"/>
      <c r="AA54" s="239"/>
      <c r="AB54" s="239"/>
      <c r="AC54" s="239"/>
      <c r="AD54" s="239"/>
      <c r="AE54" s="239"/>
      <c r="AF54" s="239"/>
      <c r="AG54" s="239"/>
      <c r="AH54" s="239"/>
      <c r="AI54" s="239"/>
      <c r="AJ54" s="239"/>
      <c r="AK54" s="239"/>
      <c r="AL54" s="239"/>
      <c r="AM54" s="239"/>
      <c r="AN54" s="239"/>
      <c r="AO54" s="239"/>
      <c r="AP54" s="239"/>
      <c r="AQ54" s="239"/>
      <c r="AR54" s="239"/>
      <c r="AS54" s="239"/>
      <c r="AT54" s="239"/>
      <c r="AU54" s="239"/>
      <c r="AV54" s="239"/>
      <c r="AW54" s="239"/>
      <c r="AX54" s="239"/>
      <c r="AY54" s="239"/>
      <c r="AZ54" s="239"/>
      <c r="BA54" s="242"/>
    </row>
    <row r="55" spans="1:53" ht="18.75" customHeight="1">
      <c r="A55" s="239"/>
      <c r="B55" s="239" t="s">
        <v>265</v>
      </c>
      <c r="C55" s="239"/>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39"/>
      <c r="AI55" s="239"/>
      <c r="AJ55" s="239"/>
      <c r="AK55" s="239"/>
      <c r="AL55" s="239"/>
      <c r="AM55" s="239"/>
      <c r="AN55" s="239"/>
      <c r="AO55" s="239"/>
      <c r="AP55" s="239"/>
      <c r="AQ55" s="239"/>
      <c r="AR55" s="239"/>
      <c r="AS55" s="239"/>
      <c r="AT55" s="239"/>
      <c r="AU55" s="239"/>
      <c r="AV55" s="239"/>
      <c r="AW55" s="239"/>
      <c r="AX55" s="239"/>
      <c r="AY55" s="239"/>
      <c r="AZ55" s="239"/>
      <c r="BA55" s="242"/>
    </row>
    <row r="56" spans="1:53" ht="18.75" customHeight="1">
      <c r="A56" s="239"/>
      <c r="B56" s="239"/>
      <c r="C56" s="239"/>
      <c r="D56" s="239"/>
      <c r="E56" s="239"/>
      <c r="F56" s="239"/>
      <c r="G56" s="239"/>
      <c r="H56" s="239"/>
      <c r="I56" s="239"/>
      <c r="J56" s="239"/>
      <c r="K56" s="239"/>
      <c r="L56" s="239"/>
      <c r="M56" s="239"/>
      <c r="N56" s="239"/>
      <c r="O56" s="239"/>
      <c r="P56" s="239"/>
      <c r="Q56" s="239"/>
      <c r="R56" s="239"/>
      <c r="S56" s="239"/>
      <c r="T56" s="239"/>
      <c r="U56" s="239"/>
      <c r="V56" s="239"/>
      <c r="W56" s="239"/>
      <c r="X56" s="239"/>
      <c r="Y56" s="239"/>
      <c r="Z56" s="239"/>
      <c r="AA56" s="239"/>
      <c r="AB56" s="239"/>
      <c r="AC56" s="239"/>
      <c r="AD56" s="239"/>
      <c r="AE56" s="239"/>
      <c r="AF56" s="239"/>
      <c r="AG56" s="239"/>
      <c r="AH56" s="239"/>
      <c r="AI56" s="239"/>
      <c r="AJ56" s="239"/>
      <c r="AK56" s="239"/>
      <c r="AL56" s="239"/>
      <c r="AM56" s="239"/>
      <c r="AN56" s="239"/>
      <c r="AO56" s="239"/>
      <c r="AP56" s="239"/>
      <c r="AQ56" s="239"/>
      <c r="AR56" s="239"/>
      <c r="AS56" s="239"/>
      <c r="AT56" s="239"/>
      <c r="AU56" s="239"/>
      <c r="AV56" s="239"/>
      <c r="AW56" s="239"/>
      <c r="AX56" s="239"/>
      <c r="AY56" s="239"/>
      <c r="AZ56" s="239"/>
      <c r="BA56" s="242"/>
    </row>
    <row r="57" spans="1:53" ht="18.75" customHeight="1">
      <c r="A57" s="239" t="s">
        <v>266</v>
      </c>
      <c r="B57" s="239"/>
      <c r="C57" s="239"/>
      <c r="D57" s="239"/>
      <c r="E57" s="239"/>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c r="AH57" s="239"/>
      <c r="AI57" s="239"/>
      <c r="AJ57" s="239"/>
      <c r="AK57" s="239"/>
      <c r="AL57" s="239"/>
      <c r="AM57" s="239"/>
      <c r="AN57" s="239"/>
      <c r="AO57" s="239"/>
      <c r="AP57" s="239"/>
      <c r="AQ57" s="239"/>
      <c r="AR57" s="239"/>
      <c r="AS57" s="239"/>
      <c r="AT57" s="239"/>
      <c r="AU57" s="239"/>
      <c r="AV57" s="239"/>
      <c r="AW57" s="239"/>
      <c r="AX57" s="239"/>
      <c r="AY57" s="239"/>
      <c r="AZ57" s="239"/>
      <c r="BA57" s="242"/>
    </row>
    <row r="58" spans="1:53" ht="18.75" customHeight="1">
      <c r="A58" s="239"/>
      <c r="B58" s="239" t="s">
        <v>464</v>
      </c>
      <c r="C58" s="239"/>
      <c r="D58" s="239"/>
      <c r="E58" s="239"/>
      <c r="F58" s="239"/>
      <c r="G58" s="239"/>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M58" s="239"/>
      <c r="AN58" s="239"/>
      <c r="AO58" s="239"/>
      <c r="AP58" s="239"/>
      <c r="AQ58" s="239"/>
      <c r="AR58" s="239"/>
      <c r="AS58" s="239"/>
      <c r="AT58" s="239"/>
      <c r="AU58" s="239"/>
      <c r="AV58" s="239"/>
      <c r="AW58" s="239"/>
      <c r="AX58" s="239"/>
      <c r="AY58" s="239"/>
      <c r="AZ58" s="239"/>
      <c r="BA58" s="242" t="s">
        <v>465</v>
      </c>
    </row>
    <row r="59" spans="1:53" ht="18.75" customHeight="1">
      <c r="A59" s="239"/>
      <c r="B59" s="239" t="s">
        <v>267</v>
      </c>
      <c r="C59" s="239"/>
      <c r="D59" s="239"/>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39"/>
      <c r="AP59" s="239"/>
      <c r="AQ59" s="239"/>
      <c r="AR59" s="239"/>
      <c r="AS59" s="239"/>
      <c r="AT59" s="239"/>
      <c r="AU59" s="239"/>
      <c r="AV59" s="239"/>
      <c r="AW59" s="239"/>
      <c r="AX59" s="239"/>
      <c r="AY59" s="239"/>
      <c r="AZ59" s="239"/>
      <c r="BA59" s="242" t="s">
        <v>268</v>
      </c>
    </row>
    <row r="60" spans="1:53" ht="18.75" customHeight="1">
      <c r="A60" s="239"/>
      <c r="B60" s="239" t="s">
        <v>269</v>
      </c>
      <c r="C60" s="239"/>
      <c r="D60" s="239"/>
      <c r="E60" s="239"/>
      <c r="F60" s="239"/>
      <c r="G60" s="239"/>
      <c r="H60" s="239"/>
      <c r="I60" s="239"/>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39"/>
      <c r="AP60" s="239"/>
      <c r="AQ60" s="239"/>
      <c r="AR60" s="239"/>
      <c r="AS60" s="239"/>
      <c r="AT60" s="239"/>
      <c r="AU60" s="239"/>
      <c r="AV60" s="239"/>
      <c r="AW60" s="239"/>
      <c r="AX60" s="239"/>
      <c r="AY60" s="239"/>
      <c r="AZ60" s="239"/>
      <c r="BA60" s="242" t="s">
        <v>466</v>
      </c>
    </row>
    <row r="61" spans="1:53" ht="18.75" customHeight="1"/>
    <row r="62" spans="1:53" ht="13.5" customHeight="1"/>
  </sheetData>
  <mergeCells count="202">
    <mergeCell ref="AI44:AN45"/>
    <mergeCell ref="AU42:AZ43"/>
    <mergeCell ref="AO48:AT49"/>
    <mergeCell ref="AU48:AZ49"/>
    <mergeCell ref="D48:J49"/>
    <mergeCell ref="K48:P49"/>
    <mergeCell ref="Q48:V49"/>
    <mergeCell ref="W48:AB49"/>
    <mergeCell ref="AC48:AH49"/>
    <mergeCell ref="AI48:AN49"/>
    <mergeCell ref="AO44:AT45"/>
    <mergeCell ref="AU44:AZ45"/>
    <mergeCell ref="D46:J47"/>
    <mergeCell ref="K46:P47"/>
    <mergeCell ref="Q46:V47"/>
    <mergeCell ref="W46:AB47"/>
    <mergeCell ref="AC46:AH47"/>
    <mergeCell ref="AI46:AN47"/>
    <mergeCell ref="AO46:AT47"/>
    <mergeCell ref="AU46:AZ47"/>
    <mergeCell ref="D44:J45"/>
    <mergeCell ref="K44:P45"/>
    <mergeCell ref="Q44:V45"/>
    <mergeCell ref="W44:AB45"/>
    <mergeCell ref="AC44:AH45"/>
    <mergeCell ref="AO38:AT39"/>
    <mergeCell ref="AU38:AZ39"/>
    <mergeCell ref="A40:C49"/>
    <mergeCell ref="D40:J41"/>
    <mergeCell ref="K40:P41"/>
    <mergeCell ref="Q40:V41"/>
    <mergeCell ref="W40:AB41"/>
    <mergeCell ref="AC40:AH41"/>
    <mergeCell ref="AI40:AN41"/>
    <mergeCell ref="AO40:AT41"/>
    <mergeCell ref="A38:J39"/>
    <mergeCell ref="K38:P39"/>
    <mergeCell ref="Q38:V39"/>
    <mergeCell ref="W38:AB39"/>
    <mergeCell ref="AC38:AH39"/>
    <mergeCell ref="AI38:AN39"/>
    <mergeCell ref="AU40:AZ41"/>
    <mergeCell ref="D42:J43"/>
    <mergeCell ref="K42:P43"/>
    <mergeCell ref="Q42:V43"/>
    <mergeCell ref="W42:AB43"/>
    <mergeCell ref="AC42:AH43"/>
    <mergeCell ref="AI42:AN43"/>
    <mergeCell ref="AO42:AT43"/>
    <mergeCell ref="AO34:AT35"/>
    <mergeCell ref="AU34:AZ35"/>
    <mergeCell ref="A36:J37"/>
    <mergeCell ref="K36:P37"/>
    <mergeCell ref="Q36:V37"/>
    <mergeCell ref="W36:AB37"/>
    <mergeCell ref="AC36:AH37"/>
    <mergeCell ref="AI36:AN37"/>
    <mergeCell ref="AO36:AT37"/>
    <mergeCell ref="AU36:AZ37"/>
    <mergeCell ref="A34:J35"/>
    <mergeCell ref="K34:P35"/>
    <mergeCell ref="Q34:V35"/>
    <mergeCell ref="W34:AB35"/>
    <mergeCell ref="AC34:AH35"/>
    <mergeCell ref="AI34:AN35"/>
    <mergeCell ref="AO30:AT31"/>
    <mergeCell ref="AU30:AZ31"/>
    <mergeCell ref="A32:J33"/>
    <mergeCell ref="K32:P33"/>
    <mergeCell ref="Q32:V33"/>
    <mergeCell ref="W32:AB33"/>
    <mergeCell ref="AC32:AH33"/>
    <mergeCell ref="AI32:AN33"/>
    <mergeCell ref="AO32:AT33"/>
    <mergeCell ref="AU32:AZ33"/>
    <mergeCell ref="A30:J31"/>
    <mergeCell ref="K30:P31"/>
    <mergeCell ref="Q30:V31"/>
    <mergeCell ref="W30:AB31"/>
    <mergeCell ref="AC30:AH31"/>
    <mergeCell ref="AI30:AN31"/>
    <mergeCell ref="AO28:AT28"/>
    <mergeCell ref="AU28:AZ28"/>
    <mergeCell ref="C29:J29"/>
    <mergeCell ref="K29:P29"/>
    <mergeCell ref="Q29:V29"/>
    <mergeCell ref="W29:AB29"/>
    <mergeCell ref="AC29:AH29"/>
    <mergeCell ref="AI29:AN29"/>
    <mergeCell ref="AO29:AT29"/>
    <mergeCell ref="AU29:AZ29"/>
    <mergeCell ref="C28:J28"/>
    <mergeCell ref="K28:P28"/>
    <mergeCell ref="Q28:V28"/>
    <mergeCell ref="W28:AB28"/>
    <mergeCell ref="AC28:AH28"/>
    <mergeCell ref="AI28:AN28"/>
    <mergeCell ref="AO25:AT26"/>
    <mergeCell ref="AU25:AZ26"/>
    <mergeCell ref="C27:J27"/>
    <mergeCell ref="K27:P27"/>
    <mergeCell ref="Q27:V27"/>
    <mergeCell ref="W27:AB27"/>
    <mergeCell ref="AC27:AH27"/>
    <mergeCell ref="AI27:AN27"/>
    <mergeCell ref="AO27:AT27"/>
    <mergeCell ref="AU27:AZ27"/>
    <mergeCell ref="A25:J26"/>
    <mergeCell ref="K25:P26"/>
    <mergeCell ref="Q25:V26"/>
    <mergeCell ref="W25:AB26"/>
    <mergeCell ref="AC25:AH26"/>
    <mergeCell ref="AI25:AN26"/>
    <mergeCell ref="AO21:AT22"/>
    <mergeCell ref="AU21:AZ22"/>
    <mergeCell ref="A23:J24"/>
    <mergeCell ref="K23:P24"/>
    <mergeCell ref="Q23:V24"/>
    <mergeCell ref="W23:AB24"/>
    <mergeCell ref="AC23:AH24"/>
    <mergeCell ref="AI23:AN24"/>
    <mergeCell ref="AO23:AT24"/>
    <mergeCell ref="AU23:AZ24"/>
    <mergeCell ref="A21:J22"/>
    <mergeCell ref="K21:P22"/>
    <mergeCell ref="Q21:V22"/>
    <mergeCell ref="W21:AB22"/>
    <mergeCell ref="AC21:AH22"/>
    <mergeCell ref="AI21:AN22"/>
    <mergeCell ref="AO17:AT18"/>
    <mergeCell ref="AU17:AZ18"/>
    <mergeCell ref="A19:J20"/>
    <mergeCell ref="K19:P20"/>
    <mergeCell ref="Q19:V20"/>
    <mergeCell ref="W19:AB20"/>
    <mergeCell ref="AC19:AH20"/>
    <mergeCell ref="AI19:AN20"/>
    <mergeCell ref="AO19:AT20"/>
    <mergeCell ref="AU19:AZ20"/>
    <mergeCell ref="A17:J18"/>
    <mergeCell ref="K17:P18"/>
    <mergeCell ref="Q17:V18"/>
    <mergeCell ref="W17:AB18"/>
    <mergeCell ref="AC17:AH18"/>
    <mergeCell ref="AI17:AN18"/>
    <mergeCell ref="AO13:AT14"/>
    <mergeCell ref="AU13:AZ14"/>
    <mergeCell ref="A15:J16"/>
    <mergeCell ref="K15:P16"/>
    <mergeCell ref="Q15:V16"/>
    <mergeCell ref="W15:AB16"/>
    <mergeCell ref="AC15:AH16"/>
    <mergeCell ref="AI15:AN16"/>
    <mergeCell ref="AO15:AT16"/>
    <mergeCell ref="AU15:AZ16"/>
    <mergeCell ref="A13:J14"/>
    <mergeCell ref="K13:P14"/>
    <mergeCell ref="Q13:V14"/>
    <mergeCell ref="W13:AB14"/>
    <mergeCell ref="AC13:AH14"/>
    <mergeCell ref="AI13:AN14"/>
    <mergeCell ref="AO9:AT10"/>
    <mergeCell ref="AU9:AZ10"/>
    <mergeCell ref="A11:J12"/>
    <mergeCell ref="K11:P12"/>
    <mergeCell ref="Q11:V12"/>
    <mergeCell ref="W11:AB12"/>
    <mergeCell ref="AC11:AH12"/>
    <mergeCell ref="AI11:AN12"/>
    <mergeCell ref="AO11:AT12"/>
    <mergeCell ref="AU11:AZ12"/>
    <mergeCell ref="A9:J10"/>
    <mergeCell ref="K9:P10"/>
    <mergeCell ref="Q9:V10"/>
    <mergeCell ref="W9:AB10"/>
    <mergeCell ref="AC9:AH10"/>
    <mergeCell ref="AI9:AN10"/>
    <mergeCell ref="A7:J8"/>
    <mergeCell ref="K7:P8"/>
    <mergeCell ref="Q7:V8"/>
    <mergeCell ref="W7:AB8"/>
    <mergeCell ref="AC7:AH8"/>
    <mergeCell ref="AI7:AN8"/>
    <mergeCell ref="AO7:AT8"/>
    <mergeCell ref="AU7:AZ8"/>
    <mergeCell ref="K6:P6"/>
    <mergeCell ref="Q6:V6"/>
    <mergeCell ref="W6:AB6"/>
    <mergeCell ref="AC6:AH6"/>
    <mergeCell ref="AI6:AN6"/>
    <mergeCell ref="AO6:AT6"/>
    <mergeCell ref="C4:L4"/>
    <mergeCell ref="N4:AZ4"/>
    <mergeCell ref="A5:J6"/>
    <mergeCell ref="K5:P5"/>
    <mergeCell ref="Q5:V5"/>
    <mergeCell ref="W5:AB5"/>
    <mergeCell ref="AC5:AH5"/>
    <mergeCell ref="AI5:AN5"/>
    <mergeCell ref="AO5:AT5"/>
    <mergeCell ref="AU5:AZ5"/>
    <mergeCell ref="AU6:AZ6"/>
  </mergeCells>
  <phoneticPr fontId="2"/>
  <dataValidations count="2">
    <dataValidation imeMode="off" allowBlank="1" showInputMessage="1" showErrorMessage="1" sqref="K6:AZ49" xr:uid="{00000000-0002-0000-1A00-000000000000}"/>
    <dataValidation imeMode="on" allowBlank="1" showInputMessage="1" showErrorMessage="1" sqref="M4" xr:uid="{00000000-0002-0000-1A00-000001000000}"/>
  </dataValidations>
  <pageMargins left="0.7" right="0.7" top="0.75" bottom="0.75" header="0.3" footer="0.3"/>
  <pageSetup paperSize="9" scale="61"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Y27"/>
  <sheetViews>
    <sheetView view="pageBreakPreview" topLeftCell="A13" zoomScaleNormal="70" zoomScaleSheetLayoutView="100" workbookViewId="0">
      <selection activeCell="O34" sqref="O34"/>
    </sheetView>
  </sheetViews>
  <sheetFormatPr defaultColWidth="3.09765625" defaultRowHeight="18"/>
  <cols>
    <col min="1" max="16384" width="3.09765625" style="53"/>
  </cols>
  <sheetData>
    <row r="1" spans="1:25" ht="19.8">
      <c r="A1" s="62"/>
      <c r="B1" s="62"/>
      <c r="C1" s="62"/>
      <c r="D1" s="62"/>
      <c r="E1" s="62"/>
      <c r="F1" s="62"/>
      <c r="G1" s="62"/>
      <c r="H1" s="62"/>
      <c r="I1" s="62"/>
      <c r="J1" s="62"/>
      <c r="K1" s="62"/>
      <c r="L1" s="62"/>
      <c r="M1" s="62"/>
      <c r="N1" s="62"/>
      <c r="O1" s="62"/>
      <c r="P1" s="62"/>
      <c r="Q1" s="62"/>
      <c r="R1" s="62"/>
      <c r="S1" s="62"/>
      <c r="T1" s="62"/>
      <c r="U1" s="62"/>
      <c r="V1" s="62"/>
      <c r="W1" s="62"/>
      <c r="X1" s="62"/>
      <c r="Y1" s="69"/>
    </row>
    <row r="2" spans="1:25" ht="19.8">
      <c r="A2" s="62"/>
      <c r="B2" s="62"/>
      <c r="C2" s="62"/>
      <c r="D2" s="62"/>
      <c r="E2" s="62"/>
      <c r="F2" s="62"/>
      <c r="G2" s="62"/>
      <c r="H2" s="62"/>
      <c r="I2" s="62"/>
      <c r="J2" s="62"/>
      <c r="K2" s="62"/>
      <c r="L2" s="62"/>
      <c r="M2" s="62"/>
      <c r="N2" s="62"/>
      <c r="O2" s="62"/>
      <c r="P2" s="62"/>
      <c r="Q2" s="62"/>
      <c r="R2" s="253" t="s">
        <v>326</v>
      </c>
      <c r="S2" s="253"/>
      <c r="T2" s="253"/>
      <c r="U2" s="253"/>
      <c r="V2" s="253"/>
      <c r="W2" s="253"/>
      <c r="X2" s="253"/>
      <c r="Y2" s="253"/>
    </row>
    <row r="3" spans="1:25" ht="19.8">
      <c r="A3" s="70" t="s">
        <v>293</v>
      </c>
      <c r="B3" s="70"/>
      <c r="C3" s="70"/>
      <c r="D3" s="70"/>
      <c r="E3" s="70"/>
      <c r="F3" s="70"/>
      <c r="G3" s="70"/>
      <c r="H3" s="70"/>
      <c r="I3" s="70"/>
      <c r="J3" s="70"/>
      <c r="K3" s="70"/>
      <c r="L3" s="70"/>
      <c r="M3" s="70"/>
      <c r="N3" s="70"/>
      <c r="O3" s="70"/>
      <c r="P3" s="70"/>
      <c r="Q3" s="70"/>
      <c r="R3" s="70"/>
      <c r="S3" s="70"/>
      <c r="T3" s="70"/>
      <c r="U3" s="70"/>
      <c r="V3" s="70"/>
      <c r="W3" s="70"/>
      <c r="X3" s="70"/>
      <c r="Y3" s="70"/>
    </row>
    <row r="4" spans="1:25" ht="19.8">
      <c r="A4" s="70"/>
      <c r="B4" s="70"/>
      <c r="C4" s="70"/>
      <c r="D4" s="70"/>
      <c r="E4" s="70"/>
      <c r="F4" s="70"/>
      <c r="G4" s="70"/>
      <c r="H4" s="70"/>
      <c r="I4" s="70"/>
      <c r="J4" s="70"/>
      <c r="K4" s="70"/>
      <c r="L4" s="70"/>
      <c r="M4" s="70"/>
      <c r="N4" s="70"/>
      <c r="O4" s="70"/>
      <c r="P4" s="70"/>
      <c r="Q4" s="70"/>
      <c r="R4" s="70"/>
      <c r="S4" s="70"/>
      <c r="T4" s="70"/>
      <c r="U4" s="70"/>
      <c r="V4" s="70"/>
      <c r="W4" s="70"/>
      <c r="X4" s="70"/>
      <c r="Y4" s="70"/>
    </row>
    <row r="5" spans="1:25" ht="19.8">
      <c r="A5" s="70"/>
      <c r="B5" s="70"/>
      <c r="C5" s="70"/>
      <c r="D5" s="70"/>
      <c r="E5" s="70"/>
      <c r="F5" s="70"/>
      <c r="G5" s="70"/>
      <c r="H5" s="70"/>
      <c r="I5" s="70"/>
      <c r="J5" s="70"/>
      <c r="K5" s="70" t="s">
        <v>7</v>
      </c>
      <c r="L5" s="70"/>
      <c r="M5" s="70"/>
      <c r="N5" s="405"/>
      <c r="O5" s="755"/>
      <c r="P5" s="755"/>
      <c r="Q5" s="755"/>
      <c r="R5" s="755"/>
      <c r="S5" s="755"/>
      <c r="T5" s="755"/>
      <c r="U5" s="755"/>
      <c r="V5" s="755"/>
      <c r="W5" s="755"/>
      <c r="X5" s="755"/>
      <c r="Y5" s="755"/>
    </row>
    <row r="6" spans="1:25" ht="19.8">
      <c r="A6" s="70"/>
      <c r="B6" s="70"/>
      <c r="C6" s="70"/>
      <c r="D6" s="70"/>
      <c r="E6" s="70"/>
      <c r="F6" s="70"/>
      <c r="G6" s="70"/>
      <c r="H6" s="70"/>
      <c r="I6" s="70"/>
      <c r="J6" s="70"/>
      <c r="K6" s="70" t="s">
        <v>14</v>
      </c>
      <c r="L6" s="70"/>
      <c r="M6" s="70"/>
      <c r="N6" s="405"/>
      <c r="O6" s="755"/>
      <c r="P6" s="755"/>
      <c r="Q6" s="755"/>
      <c r="R6" s="755"/>
      <c r="S6" s="755"/>
      <c r="T6" s="755"/>
      <c r="U6" s="755"/>
      <c r="V6" s="755"/>
      <c r="W6" s="755"/>
      <c r="X6" s="755"/>
      <c r="Y6" s="755"/>
    </row>
    <row r="7" spans="1:25" ht="19.8">
      <c r="A7" s="70"/>
      <c r="B7" s="70"/>
      <c r="C7" s="70"/>
      <c r="D7" s="70"/>
      <c r="E7" s="70"/>
      <c r="F7" s="70"/>
      <c r="G7" s="70"/>
      <c r="H7" s="70"/>
      <c r="I7" s="70"/>
      <c r="J7" s="70"/>
      <c r="K7" s="70"/>
      <c r="L7" s="70"/>
      <c r="M7" s="70"/>
      <c r="N7" s="70"/>
      <c r="O7" s="70"/>
      <c r="P7" s="70"/>
      <c r="Q7" s="70"/>
      <c r="R7" s="70"/>
      <c r="S7" s="70"/>
      <c r="T7" s="70"/>
      <c r="U7" s="70"/>
      <c r="V7" s="70"/>
      <c r="W7" s="70"/>
      <c r="X7" s="70"/>
      <c r="Y7" s="70"/>
    </row>
    <row r="8" spans="1:25" ht="22.2">
      <c r="A8" s="268" t="s">
        <v>447</v>
      </c>
      <c r="B8" s="268"/>
      <c r="C8" s="268"/>
      <c r="D8" s="268"/>
      <c r="E8" s="268"/>
      <c r="F8" s="268"/>
      <c r="G8" s="268"/>
      <c r="H8" s="268"/>
      <c r="I8" s="268"/>
      <c r="J8" s="268"/>
      <c r="K8" s="268"/>
      <c r="L8" s="268"/>
      <c r="M8" s="268"/>
      <c r="N8" s="268"/>
      <c r="O8" s="268"/>
      <c r="P8" s="268"/>
      <c r="Q8" s="268"/>
      <c r="R8" s="268"/>
      <c r="S8" s="268"/>
      <c r="T8" s="268"/>
      <c r="U8" s="268"/>
      <c r="V8" s="268"/>
      <c r="W8" s="268"/>
      <c r="X8" s="268"/>
      <c r="Y8" s="268"/>
    </row>
    <row r="9" spans="1:25" ht="19.8">
      <c r="A9" s="265"/>
      <c r="B9" s="265"/>
      <c r="C9" s="265"/>
      <c r="D9" s="265"/>
      <c r="E9" s="265"/>
      <c r="F9" s="265"/>
      <c r="G9" s="265"/>
      <c r="H9" s="265"/>
      <c r="I9" s="265"/>
      <c r="J9" s="265"/>
      <c r="K9" s="265"/>
      <c r="L9" s="265"/>
      <c r="M9" s="265"/>
      <c r="N9" s="265"/>
      <c r="O9" s="265"/>
      <c r="P9" s="265"/>
      <c r="Q9" s="265"/>
      <c r="R9" s="265"/>
      <c r="S9" s="265"/>
      <c r="T9" s="265"/>
      <c r="U9" s="265"/>
      <c r="V9" s="265"/>
      <c r="W9" s="265"/>
      <c r="X9" s="265"/>
      <c r="Y9" s="265"/>
    </row>
    <row r="10" spans="1:25" ht="56.25" customHeight="1">
      <c r="A10" s="266" t="s">
        <v>446</v>
      </c>
      <c r="B10" s="266"/>
      <c r="C10" s="266"/>
      <c r="D10" s="266"/>
      <c r="E10" s="266"/>
      <c r="F10" s="266"/>
      <c r="G10" s="266"/>
      <c r="H10" s="266"/>
      <c r="I10" s="266"/>
      <c r="J10" s="266"/>
      <c r="K10" s="266"/>
      <c r="L10" s="266"/>
      <c r="M10" s="266"/>
      <c r="N10" s="266"/>
      <c r="O10" s="266"/>
      <c r="P10" s="266"/>
      <c r="Q10" s="266"/>
      <c r="R10" s="266"/>
      <c r="S10" s="266"/>
      <c r="T10" s="266"/>
      <c r="U10" s="266"/>
      <c r="V10" s="266"/>
      <c r="W10" s="266"/>
      <c r="X10" s="266"/>
      <c r="Y10" s="266"/>
    </row>
    <row r="11" spans="1:25" ht="19.8">
      <c r="A11" s="265" t="s">
        <v>76</v>
      </c>
      <c r="B11" s="265"/>
      <c r="C11" s="265"/>
      <c r="D11" s="265"/>
      <c r="E11" s="265"/>
      <c r="F11" s="265"/>
      <c r="G11" s="265"/>
      <c r="H11" s="265"/>
      <c r="I11" s="265"/>
      <c r="J11" s="265"/>
      <c r="K11" s="265"/>
      <c r="L11" s="265"/>
      <c r="M11" s="265"/>
      <c r="N11" s="265"/>
      <c r="O11" s="265"/>
      <c r="P11" s="265"/>
      <c r="Q11" s="265"/>
      <c r="R11" s="265"/>
      <c r="S11" s="265"/>
      <c r="T11" s="265"/>
      <c r="U11" s="265"/>
      <c r="V11" s="265"/>
      <c r="W11" s="265"/>
      <c r="X11" s="265"/>
      <c r="Y11" s="265"/>
    </row>
    <row r="12" spans="1:25" ht="19.8">
      <c r="A12" s="70"/>
      <c r="B12" s="70" t="s">
        <v>327</v>
      </c>
      <c r="C12" s="70"/>
      <c r="D12" s="70"/>
      <c r="E12" s="70"/>
      <c r="F12" s="70"/>
      <c r="G12" s="70"/>
      <c r="H12" s="70"/>
      <c r="I12" s="70"/>
      <c r="J12" s="70"/>
      <c r="K12" s="70"/>
      <c r="L12" s="70"/>
      <c r="M12" s="70"/>
      <c r="N12" s="70"/>
      <c r="O12" s="70"/>
      <c r="P12" s="70"/>
      <c r="Q12" s="70"/>
      <c r="R12" s="70"/>
      <c r="S12" s="70"/>
      <c r="T12" s="70"/>
      <c r="U12" s="70"/>
      <c r="V12" s="70"/>
      <c r="W12" s="70"/>
      <c r="X12" s="70"/>
      <c r="Y12" s="70"/>
    </row>
    <row r="13" spans="1:25" ht="19.8">
      <c r="A13" s="70"/>
      <c r="B13" s="70"/>
      <c r="C13" s="262" t="s">
        <v>0</v>
      </c>
      <c r="D13" s="262"/>
      <c r="E13" s="262"/>
      <c r="F13" s="262"/>
      <c r="G13" s="319" t="str">
        <f>IF(住所="","",住所)</f>
        <v/>
      </c>
      <c r="H13" s="319"/>
      <c r="I13" s="319"/>
      <c r="J13" s="319"/>
      <c r="K13" s="319"/>
      <c r="L13" s="319"/>
      <c r="M13" s="319"/>
      <c r="N13" s="319"/>
      <c r="O13" s="319"/>
      <c r="P13" s="319"/>
      <c r="Q13" s="319"/>
      <c r="R13" s="319"/>
      <c r="S13" s="62"/>
      <c r="T13" s="62"/>
      <c r="U13" s="62"/>
      <c r="V13" s="62"/>
      <c r="W13" s="62"/>
      <c r="X13" s="62"/>
      <c r="Y13" s="62"/>
    </row>
    <row r="14" spans="1:25" ht="19.8">
      <c r="A14" s="70"/>
      <c r="B14" s="70"/>
      <c r="C14" s="262" t="s">
        <v>11</v>
      </c>
      <c r="D14" s="262"/>
      <c r="E14" s="262"/>
      <c r="F14" s="262"/>
      <c r="G14" s="319" t="str">
        <f>IF(名称="","",名称)</f>
        <v/>
      </c>
      <c r="H14" s="319"/>
      <c r="I14" s="319"/>
      <c r="J14" s="319"/>
      <c r="K14" s="319"/>
      <c r="L14" s="319"/>
      <c r="M14" s="319"/>
      <c r="N14" s="319"/>
      <c r="O14" s="319"/>
      <c r="P14" s="319"/>
      <c r="Q14" s="319"/>
      <c r="R14" s="319"/>
      <c r="S14" s="62"/>
      <c r="T14" s="62"/>
      <c r="U14" s="62"/>
      <c r="V14" s="62"/>
      <c r="W14" s="62"/>
      <c r="X14" s="62"/>
      <c r="Y14" s="62"/>
    </row>
    <row r="15" spans="1:25" ht="19.8">
      <c r="A15" s="70"/>
      <c r="B15" s="70"/>
      <c r="C15" s="262" t="s">
        <v>14</v>
      </c>
      <c r="D15" s="262"/>
      <c r="E15" s="262"/>
      <c r="F15" s="262"/>
      <c r="G15" s="319" t="str">
        <f>IF(代表者氏名="","",代表者役職&amp;"　"&amp;代表者氏名&amp;"")</f>
        <v/>
      </c>
      <c r="H15" s="319"/>
      <c r="I15" s="319"/>
      <c r="J15" s="319"/>
      <c r="K15" s="319"/>
      <c r="L15" s="319"/>
      <c r="M15" s="319"/>
      <c r="N15" s="319"/>
      <c r="O15" s="319"/>
      <c r="P15" s="319"/>
      <c r="Q15" s="319"/>
      <c r="R15" s="319"/>
      <c r="S15" s="62"/>
      <c r="T15" s="62"/>
      <c r="U15" s="62"/>
      <c r="V15" s="62"/>
      <c r="W15" s="62"/>
      <c r="X15" s="62"/>
      <c r="Y15" s="62"/>
    </row>
    <row r="16" spans="1:25" ht="19.8">
      <c r="A16" s="70"/>
      <c r="B16" s="70"/>
      <c r="C16" s="70"/>
      <c r="D16" s="70"/>
      <c r="E16" s="70"/>
      <c r="F16" s="70"/>
      <c r="G16" s="70"/>
      <c r="H16" s="70"/>
      <c r="I16" s="70"/>
      <c r="J16" s="70"/>
      <c r="K16" s="70"/>
      <c r="L16" s="70"/>
      <c r="M16" s="70"/>
      <c r="N16" s="70"/>
      <c r="O16" s="70"/>
      <c r="P16" s="70"/>
      <c r="Q16" s="70"/>
      <c r="R16" s="70"/>
      <c r="S16" s="70"/>
      <c r="T16" s="70"/>
      <c r="U16" s="70"/>
      <c r="V16" s="70"/>
      <c r="W16" s="70"/>
      <c r="X16" s="70"/>
      <c r="Y16" s="70"/>
    </row>
    <row r="17" spans="1:25" ht="19.8">
      <c r="A17" s="70"/>
      <c r="B17" s="70" t="s">
        <v>328</v>
      </c>
      <c r="C17" s="70"/>
      <c r="D17" s="70"/>
      <c r="E17" s="70"/>
      <c r="F17" s="70"/>
      <c r="G17" s="70"/>
      <c r="H17" s="70"/>
      <c r="I17" s="70"/>
      <c r="J17" s="70"/>
      <c r="K17" s="70"/>
      <c r="L17" s="70"/>
      <c r="M17" s="70"/>
      <c r="N17" s="70"/>
      <c r="O17" s="70"/>
      <c r="P17" s="70"/>
      <c r="Q17" s="70"/>
      <c r="R17" s="70"/>
      <c r="S17" s="70"/>
      <c r="T17" s="70"/>
      <c r="U17" s="70"/>
      <c r="V17" s="70"/>
      <c r="W17" s="70"/>
      <c r="X17" s="70"/>
      <c r="Y17" s="70"/>
    </row>
    <row r="18" spans="1:25" ht="19.8">
      <c r="A18" s="70"/>
      <c r="B18" s="70"/>
      <c r="C18" s="756" t="s">
        <v>329</v>
      </c>
      <c r="D18" s="756"/>
      <c r="E18" s="756"/>
      <c r="F18" s="756"/>
      <c r="G18" s="756"/>
      <c r="H18" s="756"/>
      <c r="I18" s="756"/>
      <c r="J18" s="756"/>
      <c r="K18" s="756"/>
      <c r="L18" s="756"/>
      <c r="M18" s="70"/>
      <c r="N18" s="70"/>
      <c r="O18" s="70"/>
      <c r="P18" s="70"/>
      <c r="Q18" s="70"/>
      <c r="R18" s="70"/>
      <c r="S18" s="70"/>
      <c r="T18" s="70"/>
      <c r="U18" s="70"/>
      <c r="V18" s="70"/>
      <c r="W18" s="70"/>
      <c r="X18" s="70"/>
      <c r="Y18" s="70"/>
    </row>
    <row r="19" spans="1:25" ht="19.8">
      <c r="A19" s="70"/>
      <c r="B19" s="70"/>
      <c r="C19" s="70"/>
      <c r="D19" s="70"/>
      <c r="E19" s="70"/>
      <c r="F19" s="70"/>
      <c r="G19" s="70"/>
      <c r="H19" s="70"/>
      <c r="I19" s="70"/>
      <c r="J19" s="70"/>
      <c r="K19" s="70"/>
      <c r="L19" s="70"/>
      <c r="M19" s="70"/>
      <c r="N19" s="70"/>
      <c r="O19" s="70"/>
      <c r="P19" s="70"/>
      <c r="Q19" s="70"/>
      <c r="R19" s="70"/>
      <c r="S19" s="70"/>
      <c r="T19" s="70"/>
      <c r="U19" s="70"/>
      <c r="V19" s="70"/>
      <c r="W19" s="70"/>
      <c r="X19" s="70"/>
      <c r="Y19" s="70"/>
    </row>
    <row r="20" spans="1:25" ht="19.8">
      <c r="A20" s="70"/>
      <c r="B20" s="70" t="s">
        <v>330</v>
      </c>
      <c r="C20" s="70"/>
      <c r="D20" s="70"/>
      <c r="E20" s="70"/>
      <c r="F20" s="70"/>
      <c r="G20" s="70"/>
      <c r="H20" s="70"/>
      <c r="I20" s="70"/>
      <c r="J20" s="70"/>
      <c r="K20" s="70"/>
      <c r="L20" s="70"/>
      <c r="M20" s="70"/>
      <c r="N20" s="70"/>
      <c r="O20" s="70"/>
      <c r="P20" s="70"/>
      <c r="Q20" s="70"/>
      <c r="R20" s="70"/>
      <c r="S20" s="70"/>
      <c r="T20" s="70"/>
      <c r="U20" s="70"/>
      <c r="V20" s="70"/>
      <c r="W20" s="70"/>
      <c r="X20" s="70"/>
      <c r="Y20" s="70"/>
    </row>
    <row r="21" spans="1:25" ht="19.8">
      <c r="A21" s="70"/>
      <c r="B21" s="70"/>
      <c r="C21" s="504"/>
      <c r="D21" s="504"/>
      <c r="E21" s="504"/>
      <c r="F21" s="504"/>
      <c r="G21" s="504"/>
      <c r="H21" s="504"/>
      <c r="I21" s="504"/>
      <c r="J21" s="504"/>
      <c r="K21" s="504"/>
      <c r="L21" s="504"/>
      <c r="M21" s="504"/>
      <c r="N21" s="504"/>
      <c r="O21" s="504"/>
      <c r="P21" s="504"/>
      <c r="Q21" s="504"/>
      <c r="R21" s="504"/>
      <c r="S21" s="504"/>
      <c r="T21" s="504"/>
      <c r="U21" s="504"/>
      <c r="V21" s="504"/>
      <c r="W21" s="504"/>
      <c r="X21" s="504"/>
      <c r="Y21" s="504"/>
    </row>
    <row r="22" spans="1:25" ht="19.8">
      <c r="A22" s="70"/>
      <c r="B22" s="70"/>
      <c r="C22" s="504"/>
      <c r="D22" s="504"/>
      <c r="E22" s="504"/>
      <c r="F22" s="504"/>
      <c r="G22" s="504"/>
      <c r="H22" s="504"/>
      <c r="I22" s="504"/>
      <c r="J22" s="504"/>
      <c r="K22" s="504"/>
      <c r="L22" s="504"/>
      <c r="M22" s="504"/>
      <c r="N22" s="504"/>
      <c r="O22" s="504"/>
      <c r="P22" s="504"/>
      <c r="Q22" s="504"/>
      <c r="R22" s="504"/>
      <c r="S22" s="504"/>
      <c r="T22" s="504"/>
      <c r="U22" s="504"/>
      <c r="V22" s="504"/>
      <c r="W22" s="504"/>
      <c r="X22" s="504"/>
      <c r="Y22" s="504"/>
    </row>
    <row r="23" spans="1:25" ht="19.8">
      <c r="A23" s="70"/>
      <c r="B23" s="70"/>
      <c r="C23" s="504"/>
      <c r="D23" s="504"/>
      <c r="E23" s="504"/>
      <c r="F23" s="504"/>
      <c r="G23" s="504"/>
      <c r="H23" s="504"/>
      <c r="I23" s="504"/>
      <c r="J23" s="504"/>
      <c r="K23" s="504"/>
      <c r="L23" s="504"/>
      <c r="M23" s="504"/>
      <c r="N23" s="504"/>
      <c r="O23" s="504"/>
      <c r="P23" s="504"/>
      <c r="Q23" s="504"/>
      <c r="R23" s="504"/>
      <c r="S23" s="504"/>
      <c r="T23" s="504"/>
      <c r="U23" s="504"/>
      <c r="V23" s="504"/>
      <c r="W23" s="504"/>
      <c r="X23" s="504"/>
      <c r="Y23" s="504"/>
    </row>
    <row r="24" spans="1:25" ht="19.8">
      <c r="A24" s="70"/>
      <c r="B24" s="70"/>
      <c r="C24" s="504"/>
      <c r="D24" s="504"/>
      <c r="E24" s="504"/>
      <c r="F24" s="504"/>
      <c r="G24" s="504"/>
      <c r="H24" s="504"/>
      <c r="I24" s="504"/>
      <c r="J24" s="504"/>
      <c r="K24" s="504"/>
      <c r="L24" s="504"/>
      <c r="M24" s="504"/>
      <c r="N24" s="504"/>
      <c r="O24" s="504"/>
      <c r="P24" s="504"/>
      <c r="Q24" s="504"/>
      <c r="R24" s="504"/>
      <c r="S24" s="504"/>
      <c r="T24" s="504"/>
      <c r="U24" s="504"/>
      <c r="V24" s="504"/>
      <c r="W24" s="504"/>
      <c r="X24" s="504"/>
      <c r="Y24" s="504"/>
    </row>
    <row r="25" spans="1:25" ht="19.8">
      <c r="A25" s="62"/>
      <c r="B25" s="62"/>
      <c r="C25" s="504"/>
      <c r="D25" s="504"/>
      <c r="E25" s="504"/>
      <c r="F25" s="504"/>
      <c r="G25" s="504"/>
      <c r="H25" s="504"/>
      <c r="I25" s="504"/>
      <c r="J25" s="504"/>
      <c r="K25" s="504"/>
      <c r="L25" s="504"/>
      <c r="M25" s="504"/>
      <c r="N25" s="504"/>
      <c r="O25" s="504"/>
      <c r="P25" s="504"/>
      <c r="Q25" s="504"/>
      <c r="R25" s="504"/>
      <c r="S25" s="504"/>
      <c r="T25" s="504"/>
      <c r="U25" s="504"/>
      <c r="V25" s="504"/>
      <c r="W25" s="504"/>
      <c r="X25" s="504"/>
      <c r="Y25" s="504"/>
    </row>
    <row r="26" spans="1:25" ht="19.8">
      <c r="A26" s="62"/>
      <c r="B26" s="62"/>
      <c r="C26" s="504"/>
      <c r="D26" s="504"/>
      <c r="E26" s="504"/>
      <c r="F26" s="504"/>
      <c r="G26" s="504"/>
      <c r="H26" s="504"/>
      <c r="I26" s="504"/>
      <c r="J26" s="504"/>
      <c r="K26" s="504"/>
      <c r="L26" s="504"/>
      <c r="M26" s="504"/>
      <c r="N26" s="504"/>
      <c r="O26" s="504"/>
      <c r="P26" s="504"/>
      <c r="Q26" s="504"/>
      <c r="R26" s="504"/>
      <c r="S26" s="504"/>
      <c r="T26" s="504"/>
      <c r="U26" s="504"/>
      <c r="V26" s="504"/>
      <c r="W26" s="504"/>
      <c r="X26" s="504"/>
      <c r="Y26" s="504"/>
    </row>
    <row r="27" spans="1:25" ht="19.8">
      <c r="A27" s="62"/>
      <c r="B27" s="62"/>
      <c r="C27" s="504"/>
      <c r="D27" s="504"/>
      <c r="E27" s="504"/>
      <c r="F27" s="504"/>
      <c r="G27" s="504"/>
      <c r="H27" s="504"/>
      <c r="I27" s="504"/>
      <c r="J27" s="504"/>
      <c r="K27" s="504"/>
      <c r="L27" s="504"/>
      <c r="M27" s="504"/>
      <c r="N27" s="504"/>
      <c r="O27" s="504"/>
      <c r="P27" s="504"/>
      <c r="Q27" s="504"/>
      <c r="R27" s="504"/>
      <c r="S27" s="504"/>
      <c r="T27" s="504"/>
      <c r="U27" s="504"/>
      <c r="V27" s="504"/>
      <c r="W27" s="504"/>
      <c r="X27" s="504"/>
      <c r="Y27" s="504"/>
    </row>
  </sheetData>
  <mergeCells count="15">
    <mergeCell ref="C18:L18"/>
    <mergeCell ref="C21:Y27"/>
    <mergeCell ref="A11:Y11"/>
    <mergeCell ref="C13:F13"/>
    <mergeCell ref="C14:F14"/>
    <mergeCell ref="C15:F15"/>
    <mergeCell ref="G13:R13"/>
    <mergeCell ref="G14:R14"/>
    <mergeCell ref="G15:R15"/>
    <mergeCell ref="R2:Y2"/>
    <mergeCell ref="A9:Y9"/>
    <mergeCell ref="A10:Y10"/>
    <mergeCell ref="A8:Y8"/>
    <mergeCell ref="N5:Y5"/>
    <mergeCell ref="N6:Y6"/>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A1:F44"/>
  <sheetViews>
    <sheetView showGridLines="0" tabSelected="1" view="pageBreakPreview" zoomScaleNormal="100" zoomScaleSheetLayoutView="100" workbookViewId="0">
      <selection activeCell="H39" sqref="H39"/>
    </sheetView>
  </sheetViews>
  <sheetFormatPr defaultColWidth="8.796875" defaultRowHeight="18"/>
  <cols>
    <col min="1" max="1" width="17.19921875" style="53" bestFit="1" customWidth="1"/>
    <col min="2" max="2" width="49" style="53" customWidth="1"/>
    <col min="3" max="3" width="5.69921875" style="53" customWidth="1"/>
    <col min="4" max="4" width="3.59765625" style="53" bestFit="1" customWidth="1"/>
    <col min="5" max="9" width="8.796875" style="53"/>
    <col min="10" max="10" width="4.09765625" style="53" customWidth="1"/>
    <col min="11" max="16384" width="8.796875" style="53"/>
  </cols>
  <sheetData>
    <row r="1" spans="1:6" s="24" customFormat="1" ht="23.25" customHeight="1">
      <c r="A1" s="22" t="s">
        <v>73</v>
      </c>
      <c r="B1" s="23" t="s">
        <v>292</v>
      </c>
      <c r="E1" s="25"/>
      <c r="F1" s="24" t="s">
        <v>115</v>
      </c>
    </row>
    <row r="2" spans="1:6" s="24" customFormat="1" ht="23.25" customHeight="1">
      <c r="A2" s="22" t="s">
        <v>12</v>
      </c>
      <c r="B2" s="22" t="s">
        <v>74</v>
      </c>
    </row>
    <row r="3" spans="1:6" s="24" customFormat="1" ht="23.25" customHeight="1">
      <c r="A3" s="22" t="s">
        <v>62</v>
      </c>
      <c r="B3" s="26"/>
      <c r="D3" s="27"/>
    </row>
    <row r="4" spans="1:6" s="24" customFormat="1" ht="23.25" customHeight="1">
      <c r="A4" s="28"/>
      <c r="B4" s="28"/>
      <c r="D4" s="27"/>
    </row>
    <row r="5" spans="1:6" s="24" customFormat="1" ht="23.25" customHeight="1">
      <c r="A5" s="29" t="s">
        <v>114</v>
      </c>
      <c r="B5" s="30"/>
      <c r="D5" s="27"/>
    </row>
    <row r="6" spans="1:6" s="24" customFormat="1" ht="23.25" customHeight="1">
      <c r="A6" s="31" t="s">
        <v>60</v>
      </c>
      <c r="B6" s="32"/>
      <c r="D6" s="27"/>
    </row>
    <row r="7" spans="1:6" s="24" customFormat="1" ht="23.25" customHeight="1">
      <c r="A7" s="31" t="s">
        <v>1</v>
      </c>
      <c r="B7" s="33"/>
      <c r="D7" s="27"/>
    </row>
    <row r="8" spans="1:6" s="24" customFormat="1" ht="23.25" customHeight="1">
      <c r="A8" s="31" t="s">
        <v>61</v>
      </c>
      <c r="B8" s="32"/>
      <c r="D8" s="27"/>
      <c r="E8" s="24" t="s">
        <v>72</v>
      </c>
    </row>
    <row r="9" spans="1:6" s="24" customFormat="1" ht="23.25" customHeight="1">
      <c r="A9" s="31" t="s">
        <v>7</v>
      </c>
      <c r="B9" s="33"/>
      <c r="D9" s="27"/>
    </row>
    <row r="10" spans="1:6" s="24" customFormat="1" ht="23.25" customHeight="1">
      <c r="A10" s="31" t="s">
        <v>3</v>
      </c>
      <c r="B10" s="33"/>
      <c r="D10" s="27"/>
    </row>
    <row r="11" spans="1:6" s="24" customFormat="1" ht="23.25" customHeight="1">
      <c r="A11" s="31" t="s">
        <v>4</v>
      </c>
      <c r="B11" s="33"/>
      <c r="D11" s="27"/>
    </row>
    <row r="12" spans="1:6" s="24" customFormat="1" ht="23.25" customHeight="1">
      <c r="A12" s="31" t="s">
        <v>5</v>
      </c>
      <c r="B12" s="33"/>
      <c r="D12" s="27"/>
      <c r="E12" s="34" t="s">
        <v>65</v>
      </c>
    </row>
    <row r="13" spans="1:6" s="24" customFormat="1" ht="23.25" customHeight="1">
      <c r="A13" s="29" t="s">
        <v>6</v>
      </c>
      <c r="B13" s="35"/>
      <c r="D13" s="27"/>
      <c r="E13" s="34" t="s">
        <v>116</v>
      </c>
    </row>
    <row r="14" spans="1:6" s="24" customFormat="1" ht="23.25" customHeight="1">
      <c r="A14" s="31" t="s">
        <v>8</v>
      </c>
      <c r="B14" s="33"/>
      <c r="D14" s="27"/>
    </row>
    <row r="15" spans="1:6" s="24" customFormat="1" ht="23.25" customHeight="1">
      <c r="A15" s="31" t="s">
        <v>2</v>
      </c>
      <c r="B15" s="33"/>
      <c r="D15" s="27"/>
    </row>
    <row r="16" spans="1:6" s="24" customFormat="1" ht="23.25" customHeight="1">
      <c r="A16" s="31" t="s">
        <v>5</v>
      </c>
      <c r="B16" s="33"/>
      <c r="D16" s="27"/>
    </row>
    <row r="17" spans="1:4" s="24" customFormat="1" ht="23.25" customHeight="1">
      <c r="A17" s="31" t="s">
        <v>9</v>
      </c>
      <c r="B17" s="36"/>
      <c r="D17" s="27"/>
    </row>
    <row r="18" spans="1:4" s="24" customFormat="1" ht="23.25" customHeight="1">
      <c r="A18" s="37" t="s">
        <v>67</v>
      </c>
      <c r="B18" s="38"/>
      <c r="D18" s="27"/>
    </row>
    <row r="19" spans="1:4" s="24" customFormat="1" ht="23.25" customHeight="1">
      <c r="A19" s="39" t="s">
        <v>452</v>
      </c>
      <c r="B19" s="40"/>
      <c r="D19" s="27"/>
    </row>
    <row r="20" spans="1:4" s="24" customFormat="1" ht="23.25" customHeight="1">
      <c r="A20" s="39" t="s">
        <v>453</v>
      </c>
      <c r="B20" s="40"/>
      <c r="D20" s="27"/>
    </row>
    <row r="21" spans="1:4" s="24" customFormat="1" ht="23.25" customHeight="1">
      <c r="A21" s="28"/>
      <c r="B21" s="28"/>
      <c r="D21" s="27"/>
    </row>
    <row r="22" spans="1:4" s="24" customFormat="1" ht="23.25" customHeight="1">
      <c r="A22" s="41" t="s">
        <v>142</v>
      </c>
      <c r="B22" s="42"/>
      <c r="C22" s="43" t="s">
        <v>137</v>
      </c>
      <c r="D22" s="27"/>
    </row>
    <row r="23" spans="1:4" s="24" customFormat="1" ht="23.25" customHeight="1">
      <c r="A23" s="28"/>
      <c r="B23" s="28"/>
      <c r="D23" s="27"/>
    </row>
    <row r="24" spans="1:4" s="24" customFormat="1" ht="23.25" customHeight="1">
      <c r="A24" s="41" t="s">
        <v>143</v>
      </c>
      <c r="B24" s="42"/>
      <c r="C24" s="43" t="s">
        <v>137</v>
      </c>
    </row>
    <row r="25" spans="1:4" s="24" customFormat="1" ht="23.25" customHeight="1">
      <c r="A25" s="28"/>
      <c r="B25" s="28"/>
    </row>
    <row r="26" spans="1:4" s="24" customFormat="1" ht="23.25" customHeight="1">
      <c r="A26" s="44" t="s">
        <v>129</v>
      </c>
      <c r="B26" s="45"/>
      <c r="D26" s="24" t="s">
        <v>497</v>
      </c>
    </row>
    <row r="27" spans="1:4" s="24" customFormat="1" ht="23.25" customHeight="1">
      <c r="A27" s="28"/>
      <c r="B27" s="28"/>
    </row>
    <row r="28" spans="1:4" s="24" customFormat="1" ht="23.25" customHeight="1">
      <c r="A28" s="41" t="s">
        <v>144</v>
      </c>
      <c r="B28" s="46"/>
      <c r="C28" s="43" t="s">
        <v>137</v>
      </c>
      <c r="D28" s="47" t="s">
        <v>66</v>
      </c>
    </row>
    <row r="29" spans="1:4" s="24" customFormat="1" ht="23.25" customHeight="1">
      <c r="A29" s="41" t="s">
        <v>145</v>
      </c>
      <c r="B29" s="46"/>
      <c r="C29" s="43" t="s">
        <v>137</v>
      </c>
      <c r="D29" s="47" t="s">
        <v>140</v>
      </c>
    </row>
    <row r="30" spans="1:4" s="24" customFormat="1" ht="23.25" customHeight="1">
      <c r="A30" s="41" t="s">
        <v>120</v>
      </c>
      <c r="B30" s="46"/>
      <c r="C30" s="43" t="s">
        <v>137</v>
      </c>
      <c r="D30" s="47" t="s">
        <v>139</v>
      </c>
    </row>
    <row r="31" spans="1:4" s="24" customFormat="1" ht="23.25" customHeight="1">
      <c r="A31" s="28"/>
      <c r="B31" s="28"/>
      <c r="D31" s="47"/>
    </row>
    <row r="32" spans="1:4" s="24" customFormat="1" ht="23.25" customHeight="1">
      <c r="A32" s="41" t="s">
        <v>146</v>
      </c>
      <c r="B32" s="46"/>
      <c r="C32" s="43" t="s">
        <v>137</v>
      </c>
      <c r="D32" s="47" t="s">
        <v>498</v>
      </c>
    </row>
    <row r="33" spans="1:5" s="24" customFormat="1" ht="23.25" customHeight="1">
      <c r="A33" s="28"/>
      <c r="B33" s="28"/>
    </row>
    <row r="34" spans="1:5" s="24" customFormat="1" ht="23.25" customHeight="1">
      <c r="A34" s="41" t="s">
        <v>141</v>
      </c>
      <c r="B34" s="46"/>
      <c r="C34" s="43" t="s">
        <v>138</v>
      </c>
      <c r="D34" s="47" t="s">
        <v>148</v>
      </c>
    </row>
    <row r="35" spans="1:5" s="24" customFormat="1" ht="23.25" customHeight="1">
      <c r="A35" s="41" t="s">
        <v>147</v>
      </c>
      <c r="B35" s="46"/>
      <c r="C35" s="43" t="s">
        <v>137</v>
      </c>
      <c r="D35" s="24" t="s">
        <v>499</v>
      </c>
    </row>
    <row r="36" spans="1:5" s="24" customFormat="1" ht="23.25" customHeight="1">
      <c r="A36" s="48"/>
      <c r="B36" s="28"/>
    </row>
    <row r="37" spans="1:5" s="24" customFormat="1" ht="23.25" customHeight="1">
      <c r="A37" s="49" t="s">
        <v>88</v>
      </c>
      <c r="B37" s="50"/>
      <c r="E37" s="34" t="s">
        <v>65</v>
      </c>
    </row>
    <row r="38" spans="1:5" s="24" customFormat="1" ht="23.25" customHeight="1">
      <c r="A38" s="49" t="s">
        <v>24</v>
      </c>
      <c r="B38" s="50"/>
      <c r="E38" s="34" t="s">
        <v>116</v>
      </c>
    </row>
    <row r="39" spans="1:5" s="24" customFormat="1" ht="23.25" customHeight="1">
      <c r="A39" s="49" t="s">
        <v>25</v>
      </c>
      <c r="B39" s="50"/>
    </row>
    <row r="40" spans="1:5" s="24" customFormat="1" ht="23.25" customHeight="1">
      <c r="A40" s="49" t="s">
        <v>89</v>
      </c>
      <c r="B40" s="50"/>
    </row>
    <row r="41" spans="1:5" s="24" customFormat="1" ht="23.25" customHeight="1">
      <c r="A41" s="49" t="s">
        <v>26</v>
      </c>
      <c r="B41" s="50"/>
    </row>
    <row r="42" spans="1:5" s="24" customFormat="1" ht="23.25" customHeight="1">
      <c r="A42" s="49" t="s">
        <v>27</v>
      </c>
      <c r="B42" s="50"/>
    </row>
    <row r="43" spans="1:5" s="24" customFormat="1" ht="23.25" customHeight="1">
      <c r="A43" s="49" t="s">
        <v>87</v>
      </c>
      <c r="B43" s="50"/>
    </row>
    <row r="44" spans="1:5" s="24" customFormat="1" ht="23.25" customHeight="1">
      <c r="A44" s="51"/>
      <c r="B44" s="52"/>
    </row>
  </sheetData>
  <phoneticPr fontId="2"/>
  <dataValidations count="5">
    <dataValidation imeMode="halfKatakana" allowBlank="1" showInputMessage="1" showErrorMessage="1" sqref="B42 B8" xr:uid="{00000000-0002-0000-0200-000000000000}"/>
    <dataValidation imeMode="hiragana" allowBlank="1" showInputMessage="1" showErrorMessage="1" sqref="B7 B9:B11 B14:B15 B18" xr:uid="{00000000-0002-0000-0200-000001000000}"/>
    <dataValidation imeMode="halfAlpha" allowBlank="1" showInputMessage="1" showErrorMessage="1" sqref="B6 B12 B16:B17 B19:B20" xr:uid="{00000000-0002-0000-0200-000002000000}"/>
    <dataValidation type="list" allowBlank="1" showInputMessage="1" showErrorMessage="1" sqref="B37" xr:uid="{00000000-0002-0000-0200-000003000000}">
      <formula1>"新規,変更"</formula1>
    </dataValidation>
    <dataValidation type="list" allowBlank="1" showInputMessage="1" showErrorMessage="1" sqref="B41" xr:uid="{00000000-0002-0000-0200-000004000000}">
      <formula1>"普通,当座"</formula1>
    </dataValidation>
  </dataValidations>
  <pageMargins left="0.70866141732283472" right="0.70866141732283472" top="0.57999999999999996" bottom="0.15748031496062992" header="0.31496062992125984" footer="0.31496062992125984"/>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zoomScaleNormal="100" workbookViewId="0">
      <selection activeCell="F18" sqref="F18"/>
    </sheetView>
  </sheetViews>
  <sheetFormatPr defaultColWidth="8.59765625" defaultRowHeight="18"/>
  <cols>
    <col min="1" max="1" width="3.5" style="53" customWidth="1"/>
    <col min="2" max="2" width="53.796875" style="53" bestFit="1" customWidth="1"/>
    <col min="3" max="3" width="12.5" style="53" customWidth="1"/>
    <col min="4" max="4" width="9" style="53" customWidth="1"/>
    <col min="5" max="16384" width="8.59765625" style="53"/>
  </cols>
  <sheetData>
    <row r="1" spans="1:6" ht="34.5" customHeight="1">
      <c r="A1" s="252" t="s">
        <v>472</v>
      </c>
      <c r="B1" s="252"/>
      <c r="C1" s="252"/>
      <c r="D1" s="252"/>
    </row>
    <row r="2" spans="1:6" ht="20.55" customHeight="1" thickBot="1">
      <c r="A2" s="54"/>
      <c r="B2" s="54" t="s">
        <v>334</v>
      </c>
      <c r="C2" s="54" t="s">
        <v>335</v>
      </c>
      <c r="D2" s="54" t="s">
        <v>336</v>
      </c>
    </row>
    <row r="3" spans="1:6" ht="20.55" customHeight="1" thickTop="1">
      <c r="A3" s="228">
        <v>1</v>
      </c>
      <c r="B3" s="230" t="s">
        <v>477</v>
      </c>
      <c r="C3" s="228" t="s">
        <v>338</v>
      </c>
      <c r="D3" s="231" t="s">
        <v>479</v>
      </c>
    </row>
    <row r="4" spans="1:6" ht="20.55" customHeight="1">
      <c r="A4" s="59">
        <v>2</v>
      </c>
      <c r="B4" s="55" t="s">
        <v>414</v>
      </c>
      <c r="C4" s="55" t="s">
        <v>338</v>
      </c>
      <c r="D4" s="56" t="s">
        <v>337</v>
      </c>
    </row>
    <row r="5" spans="1:6" ht="20.55" customHeight="1">
      <c r="A5" s="57">
        <v>3</v>
      </c>
      <c r="B5" s="57" t="s">
        <v>430</v>
      </c>
      <c r="C5" s="57" t="s">
        <v>338</v>
      </c>
      <c r="D5" s="58" t="s">
        <v>337</v>
      </c>
    </row>
    <row r="6" spans="1:6" ht="20.55" customHeight="1">
      <c r="A6" s="59">
        <v>4</v>
      </c>
      <c r="B6" s="59" t="s">
        <v>407</v>
      </c>
      <c r="C6" s="59" t="s">
        <v>338</v>
      </c>
      <c r="D6" s="60" t="s">
        <v>337</v>
      </c>
    </row>
    <row r="7" spans="1:6" ht="20.55" customHeight="1">
      <c r="A7" s="57">
        <v>5</v>
      </c>
      <c r="B7" s="57" t="s">
        <v>487</v>
      </c>
      <c r="C7" s="57" t="s">
        <v>338</v>
      </c>
      <c r="D7" s="58" t="s">
        <v>337</v>
      </c>
    </row>
    <row r="8" spans="1:6" ht="20.55" customHeight="1">
      <c r="A8" s="59">
        <v>6</v>
      </c>
      <c r="B8" s="59" t="s">
        <v>408</v>
      </c>
      <c r="C8" s="59" t="s">
        <v>338</v>
      </c>
      <c r="D8" s="60" t="s">
        <v>337</v>
      </c>
    </row>
    <row r="9" spans="1:6" ht="20.55" customHeight="1">
      <c r="A9" s="57">
        <v>7</v>
      </c>
      <c r="B9" s="57" t="s">
        <v>409</v>
      </c>
      <c r="C9" s="57" t="s">
        <v>338</v>
      </c>
      <c r="D9" s="58" t="s">
        <v>337</v>
      </c>
    </row>
    <row r="10" spans="1:6" ht="20.55" customHeight="1">
      <c r="A10" s="59">
        <v>8</v>
      </c>
      <c r="B10" s="59" t="s">
        <v>410</v>
      </c>
      <c r="C10" s="59" t="s">
        <v>338</v>
      </c>
      <c r="D10" s="60" t="s">
        <v>337</v>
      </c>
    </row>
    <row r="11" spans="1:6" ht="20.55" customHeight="1">
      <c r="A11" s="57">
        <v>9</v>
      </c>
      <c r="B11" s="249" t="s">
        <v>489</v>
      </c>
      <c r="C11" s="57" t="s">
        <v>338</v>
      </c>
      <c r="D11" s="58" t="s">
        <v>337</v>
      </c>
    </row>
    <row r="12" spans="1:6" ht="20.55" customHeight="1">
      <c r="A12" s="59">
        <v>10</v>
      </c>
      <c r="B12" s="250" t="s">
        <v>490</v>
      </c>
      <c r="C12" s="59" t="s">
        <v>338</v>
      </c>
      <c r="D12" s="60" t="s">
        <v>337</v>
      </c>
    </row>
    <row r="13" spans="1:6" ht="20.55" customHeight="1">
      <c r="A13" s="57">
        <v>11</v>
      </c>
      <c r="B13" s="57" t="s">
        <v>488</v>
      </c>
      <c r="C13" s="57" t="s">
        <v>413</v>
      </c>
      <c r="D13" s="58" t="s">
        <v>337</v>
      </c>
    </row>
    <row r="14" spans="1:6" ht="20.55" customHeight="1">
      <c r="A14" s="59">
        <v>12</v>
      </c>
      <c r="B14" s="59" t="s">
        <v>332</v>
      </c>
      <c r="C14" s="59" t="s">
        <v>412</v>
      </c>
      <c r="D14" s="60" t="s">
        <v>337</v>
      </c>
    </row>
    <row r="15" spans="1:6" ht="20.55" customHeight="1">
      <c r="A15" s="57">
        <v>13</v>
      </c>
      <c r="B15" s="232" t="s">
        <v>473</v>
      </c>
      <c r="C15" s="167" t="s">
        <v>413</v>
      </c>
      <c r="D15" s="168" t="s">
        <v>337</v>
      </c>
      <c r="F15" s="61"/>
    </row>
    <row r="16" spans="1:6" ht="20.55" customHeight="1">
      <c r="A16" s="59">
        <v>14</v>
      </c>
      <c r="B16" s="59" t="s">
        <v>428</v>
      </c>
      <c r="C16" s="59" t="s">
        <v>338</v>
      </c>
      <c r="D16" s="60" t="s">
        <v>337</v>
      </c>
    </row>
    <row r="17" spans="1:4" ht="20.55" customHeight="1">
      <c r="A17" s="251" t="s">
        <v>494</v>
      </c>
      <c r="B17" s="53" t="s">
        <v>495</v>
      </c>
    </row>
    <row r="18" spans="1:4">
      <c r="A18" s="160" t="s">
        <v>492</v>
      </c>
      <c r="B18" s="53" t="s">
        <v>493</v>
      </c>
      <c r="C18" s="160"/>
      <c r="D18" s="160"/>
    </row>
  </sheetData>
  <mergeCells count="1">
    <mergeCell ref="A1:D1"/>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AK39"/>
  <sheetViews>
    <sheetView showGridLines="0" view="pageBreakPreview" topLeftCell="A19" zoomScaleNormal="100" zoomScaleSheetLayoutView="100" workbookViewId="0">
      <selection activeCell="A20" sqref="A20:Y20"/>
    </sheetView>
  </sheetViews>
  <sheetFormatPr defaultColWidth="3.09765625" defaultRowHeight="14.4"/>
  <cols>
    <col min="1" max="1" width="3.09765625" style="11" customWidth="1"/>
    <col min="2" max="8" width="3.09765625" style="11"/>
    <col min="9" max="9" width="3.09765625" style="11" customWidth="1"/>
    <col min="10" max="10" width="3" style="11" customWidth="1"/>
    <col min="11" max="24" width="3.09765625" style="11"/>
    <col min="25" max="25" width="0.796875" style="11" customWidth="1"/>
    <col min="26" max="16384" width="3.09765625" style="11"/>
  </cols>
  <sheetData>
    <row r="1" spans="1:37" ht="19.8">
      <c r="A1" s="62" t="s">
        <v>346</v>
      </c>
      <c r="B1" s="62"/>
      <c r="C1" s="62"/>
      <c r="D1" s="62"/>
      <c r="E1" s="62"/>
      <c r="F1" s="62"/>
      <c r="G1" s="62"/>
      <c r="H1" s="62"/>
      <c r="I1" s="62"/>
      <c r="J1" s="62"/>
      <c r="K1" s="62"/>
      <c r="L1" s="62"/>
      <c r="M1" s="62"/>
      <c r="N1" s="62"/>
      <c r="O1" s="62"/>
      <c r="P1" s="62"/>
      <c r="Q1" s="62"/>
      <c r="R1" s="62"/>
      <c r="S1" s="62"/>
      <c r="T1" s="62"/>
      <c r="U1" s="62"/>
      <c r="V1" s="62"/>
      <c r="W1" s="62"/>
      <c r="X1" s="62"/>
      <c r="Y1" s="62"/>
    </row>
    <row r="2" spans="1:37" ht="10.050000000000001" customHeight="1">
      <c r="A2" s="62"/>
      <c r="B2" s="62"/>
      <c r="C2" s="62"/>
      <c r="D2" s="62"/>
      <c r="E2" s="62"/>
      <c r="F2" s="62"/>
      <c r="G2" s="62"/>
      <c r="H2" s="62"/>
      <c r="I2" s="62"/>
      <c r="J2" s="62"/>
      <c r="K2" s="62"/>
      <c r="L2" s="62"/>
      <c r="M2" s="62"/>
      <c r="N2" s="62"/>
      <c r="O2" s="62"/>
      <c r="P2" s="62"/>
      <c r="Q2" s="62"/>
      <c r="R2" s="62"/>
      <c r="S2" s="62"/>
      <c r="T2" s="62"/>
      <c r="U2" s="62"/>
      <c r="V2" s="62"/>
      <c r="W2" s="62"/>
      <c r="X2" s="62"/>
      <c r="Y2" s="62"/>
    </row>
    <row r="3" spans="1:37" ht="19.8">
      <c r="A3" s="62"/>
      <c r="B3" s="62"/>
      <c r="C3" s="62"/>
      <c r="D3" s="62"/>
      <c r="E3" s="62"/>
      <c r="F3" s="62"/>
      <c r="G3" s="62"/>
      <c r="H3" s="62"/>
      <c r="I3" s="62"/>
      <c r="J3" s="62"/>
      <c r="K3" s="62"/>
      <c r="L3" s="62"/>
      <c r="M3" s="62"/>
      <c r="N3" s="62"/>
      <c r="O3" s="62"/>
      <c r="P3" s="62"/>
      <c r="Q3" s="62"/>
      <c r="R3" s="62"/>
      <c r="S3" s="62"/>
      <c r="T3" s="62"/>
      <c r="U3" s="62"/>
      <c r="V3" s="62"/>
      <c r="W3" s="62"/>
      <c r="X3" s="62"/>
      <c r="Y3" s="62"/>
    </row>
    <row r="4" spans="1:37" ht="19.8">
      <c r="A4" s="62"/>
      <c r="B4" s="62"/>
      <c r="C4" s="62"/>
      <c r="D4" s="62"/>
      <c r="E4" s="62"/>
      <c r="F4" s="62"/>
      <c r="G4" s="62"/>
      <c r="H4" s="62"/>
      <c r="I4" s="62"/>
      <c r="J4" s="62"/>
      <c r="K4" s="62"/>
      <c r="L4" s="62"/>
      <c r="M4" s="62"/>
      <c r="N4" s="62"/>
      <c r="O4" s="62"/>
      <c r="P4" s="62"/>
      <c r="Q4" s="62"/>
      <c r="R4" s="253" t="str">
        <f>IF(交付申請日="","",交付申請日)</f>
        <v/>
      </c>
      <c r="S4" s="253"/>
      <c r="T4" s="253"/>
      <c r="U4" s="253"/>
      <c r="V4" s="253"/>
      <c r="W4" s="253"/>
      <c r="X4" s="253"/>
      <c r="Y4" s="62"/>
      <c r="AK4" s="15"/>
    </row>
    <row r="5" spans="1:37" ht="20.100000000000001" customHeight="1">
      <c r="A5" s="62" t="s">
        <v>293</v>
      </c>
      <c r="B5" s="62"/>
      <c r="C5" s="62"/>
      <c r="D5" s="62"/>
      <c r="E5" s="63"/>
      <c r="F5" s="62"/>
      <c r="G5" s="62"/>
      <c r="H5" s="62"/>
      <c r="I5" s="62"/>
      <c r="J5" s="62"/>
      <c r="K5" s="62"/>
      <c r="L5" s="62"/>
      <c r="M5" s="62"/>
      <c r="N5" s="62"/>
      <c r="O5" s="62"/>
      <c r="P5" s="62"/>
      <c r="Q5" s="62"/>
      <c r="R5" s="62"/>
      <c r="S5" s="62"/>
      <c r="T5" s="62"/>
      <c r="U5" s="62"/>
      <c r="V5" s="62"/>
      <c r="W5" s="62"/>
      <c r="X5" s="62"/>
      <c r="Y5" s="62"/>
    </row>
    <row r="6" spans="1:37" ht="19.8">
      <c r="A6" s="62"/>
      <c r="B6" s="62"/>
      <c r="C6" s="62"/>
      <c r="D6" s="62"/>
      <c r="E6" s="62"/>
      <c r="F6" s="62"/>
      <c r="G6" s="62"/>
      <c r="H6" s="62"/>
      <c r="I6" s="62"/>
      <c r="J6" s="62"/>
      <c r="K6" s="62"/>
      <c r="L6" s="62"/>
      <c r="M6" s="62"/>
      <c r="N6" s="62"/>
      <c r="O6" s="62"/>
      <c r="P6" s="62"/>
      <c r="Q6" s="62"/>
      <c r="R6" s="62"/>
      <c r="S6" s="62"/>
      <c r="T6" s="62"/>
      <c r="U6" s="62"/>
      <c r="V6" s="62"/>
      <c r="W6" s="62"/>
      <c r="X6" s="62"/>
      <c r="Y6" s="62"/>
    </row>
    <row r="7" spans="1:37" ht="19.8">
      <c r="A7" s="62"/>
      <c r="B7" s="62"/>
      <c r="C7" s="62"/>
      <c r="D7" s="62"/>
      <c r="E7" s="62"/>
      <c r="F7" s="62"/>
      <c r="G7" s="62"/>
      <c r="H7" s="62"/>
      <c r="I7" s="62"/>
      <c r="J7" s="62"/>
      <c r="K7" s="62"/>
      <c r="L7" s="62"/>
      <c r="M7" s="62"/>
      <c r="N7" s="62"/>
      <c r="O7" s="62"/>
      <c r="P7" s="62"/>
      <c r="Q7" s="62"/>
      <c r="R7" s="62"/>
      <c r="S7" s="62"/>
      <c r="T7" s="62"/>
      <c r="U7" s="62"/>
      <c r="V7" s="62"/>
      <c r="W7" s="62"/>
      <c r="X7" s="62"/>
      <c r="Y7" s="62"/>
    </row>
    <row r="8" spans="1:37" ht="21" customHeight="1">
      <c r="A8" s="62"/>
      <c r="B8" s="62"/>
      <c r="C8" s="62"/>
      <c r="D8" s="62"/>
      <c r="E8" s="62"/>
      <c r="F8" s="62"/>
      <c r="G8" s="62"/>
      <c r="H8" s="254" t="s">
        <v>0</v>
      </c>
      <c r="I8" s="254"/>
      <c r="J8" s="254"/>
      <c r="K8" s="255" t="str">
        <f>IF(住所="","",住所)</f>
        <v/>
      </c>
      <c r="L8" s="255"/>
      <c r="M8" s="255"/>
      <c r="N8" s="255"/>
      <c r="O8" s="255"/>
      <c r="P8" s="255"/>
      <c r="Q8" s="255"/>
      <c r="R8" s="255"/>
      <c r="S8" s="255"/>
      <c r="T8" s="255"/>
      <c r="U8" s="255"/>
      <c r="V8" s="255"/>
      <c r="W8" s="255"/>
      <c r="X8" s="255"/>
      <c r="Y8" s="62"/>
    </row>
    <row r="9" spans="1:37" ht="21" customHeight="1">
      <c r="A9" s="62"/>
      <c r="B9" s="62"/>
      <c r="C9" s="62"/>
      <c r="D9" s="62"/>
      <c r="E9" s="62"/>
      <c r="F9" s="62"/>
      <c r="G9" s="62"/>
      <c r="H9" s="254" t="s">
        <v>11</v>
      </c>
      <c r="I9" s="254"/>
      <c r="J9" s="254"/>
      <c r="K9" s="255" t="str">
        <f>IF(名称="","",名称)</f>
        <v/>
      </c>
      <c r="L9" s="255"/>
      <c r="M9" s="255"/>
      <c r="N9" s="255"/>
      <c r="O9" s="255"/>
      <c r="P9" s="255"/>
      <c r="Q9" s="255"/>
      <c r="R9" s="255"/>
      <c r="S9" s="255"/>
      <c r="T9" s="255"/>
      <c r="U9" s="255"/>
      <c r="V9" s="255"/>
      <c r="W9" s="255"/>
      <c r="X9" s="255"/>
      <c r="Y9" s="62"/>
    </row>
    <row r="10" spans="1:37" ht="21" customHeight="1">
      <c r="A10" s="62"/>
      <c r="B10" s="62"/>
      <c r="C10" s="62"/>
      <c r="D10" s="62"/>
      <c r="E10" s="62"/>
      <c r="F10" s="62"/>
      <c r="G10" s="62"/>
      <c r="H10" s="254" t="s">
        <v>14</v>
      </c>
      <c r="I10" s="254"/>
      <c r="J10" s="254"/>
      <c r="K10" s="255" t="str">
        <f>IF(代表者氏名="","",代表者役職&amp;"　"&amp;代表者氏名&amp;"")</f>
        <v/>
      </c>
      <c r="L10" s="255"/>
      <c r="M10" s="255"/>
      <c r="N10" s="255"/>
      <c r="O10" s="255"/>
      <c r="P10" s="255"/>
      <c r="Q10" s="255"/>
      <c r="R10" s="255"/>
      <c r="S10" s="255"/>
      <c r="T10" s="255"/>
      <c r="U10" s="255"/>
      <c r="V10" s="255"/>
      <c r="W10" s="255"/>
      <c r="X10" s="255"/>
      <c r="Y10" s="62"/>
    </row>
    <row r="11" spans="1:37" ht="10.050000000000001" customHeight="1">
      <c r="A11" s="62"/>
      <c r="B11" s="62"/>
      <c r="C11" s="62"/>
      <c r="D11" s="62"/>
      <c r="E11" s="62"/>
      <c r="F11" s="62"/>
      <c r="G11" s="62"/>
      <c r="H11" s="62"/>
      <c r="I11" s="62"/>
      <c r="J11" s="62"/>
      <c r="K11" s="62"/>
      <c r="L11" s="62"/>
      <c r="M11" s="62"/>
      <c r="N11" s="62"/>
      <c r="O11" s="62"/>
      <c r="P11" s="62"/>
      <c r="Q11" s="62"/>
      <c r="R11" s="62"/>
      <c r="S11" s="62"/>
      <c r="T11" s="62"/>
      <c r="U11" s="62"/>
      <c r="V11" s="62"/>
      <c r="W11" s="62"/>
      <c r="X11" s="62"/>
      <c r="Y11" s="62"/>
    </row>
    <row r="12" spans="1:37" ht="21" customHeight="1">
      <c r="A12" s="62"/>
      <c r="B12" s="62"/>
      <c r="C12" s="62"/>
      <c r="D12" s="62"/>
      <c r="E12" s="62"/>
      <c r="F12" s="62"/>
      <c r="G12" s="62"/>
      <c r="H12" s="62"/>
      <c r="I12" s="262" t="s">
        <v>6</v>
      </c>
      <c r="J12" s="262"/>
      <c r="K12" s="262"/>
      <c r="L12" s="255" t="str">
        <f>IF(担当者氏名="","",担当者役職&amp;"　"&amp;担当者氏名)</f>
        <v/>
      </c>
      <c r="M12" s="255"/>
      <c r="N12" s="255"/>
      <c r="O12" s="255"/>
      <c r="P12" s="255"/>
      <c r="Q12" s="255"/>
      <c r="R12" s="255"/>
      <c r="S12" s="255"/>
      <c r="T12" s="255"/>
      <c r="U12" s="255"/>
      <c r="V12" s="255"/>
      <c r="W12" s="255"/>
      <c r="X12" s="255"/>
      <c r="Y12" s="62"/>
    </row>
    <row r="13" spans="1:37" ht="21" customHeight="1">
      <c r="A13" s="62"/>
      <c r="B13" s="62"/>
      <c r="C13" s="62"/>
      <c r="D13" s="62"/>
      <c r="E13" s="62"/>
      <c r="F13" s="62"/>
      <c r="G13" s="62"/>
      <c r="H13" s="62"/>
      <c r="I13" s="262" t="s">
        <v>5</v>
      </c>
      <c r="J13" s="262"/>
      <c r="K13" s="262"/>
      <c r="L13" s="255" t="str">
        <f>IF(担当者電話番号="","",担当者電話番号)</f>
        <v/>
      </c>
      <c r="M13" s="255"/>
      <c r="N13" s="255"/>
      <c r="O13" s="255"/>
      <c r="P13" s="255"/>
      <c r="Q13" s="255"/>
      <c r="R13" s="255"/>
      <c r="S13" s="255"/>
      <c r="T13" s="255"/>
      <c r="U13" s="255"/>
      <c r="V13" s="255"/>
      <c r="W13" s="255"/>
      <c r="X13" s="255"/>
      <c r="Y13" s="62"/>
    </row>
    <row r="14" spans="1:37" ht="21" customHeight="1">
      <c r="A14" s="62"/>
      <c r="B14" s="62"/>
      <c r="C14" s="62"/>
      <c r="D14" s="62"/>
      <c r="E14" s="62"/>
      <c r="F14" s="62"/>
      <c r="G14" s="62"/>
      <c r="H14" s="62"/>
      <c r="I14" s="262" t="s">
        <v>9</v>
      </c>
      <c r="J14" s="262"/>
      <c r="K14" s="262"/>
      <c r="L14" s="255" t="str">
        <f>IF(ISBLANK(メールアドレス),"",メールアドレス)</f>
        <v/>
      </c>
      <c r="M14" s="255"/>
      <c r="N14" s="255"/>
      <c r="O14" s="255"/>
      <c r="P14" s="255"/>
      <c r="Q14" s="255"/>
      <c r="R14" s="255"/>
      <c r="S14" s="255"/>
      <c r="T14" s="255"/>
      <c r="U14" s="255"/>
      <c r="V14" s="255"/>
      <c r="W14" s="255"/>
      <c r="X14" s="255"/>
      <c r="Y14" s="62"/>
    </row>
    <row r="15" spans="1:37" ht="36.75" customHeight="1">
      <c r="A15" s="62"/>
      <c r="B15" s="62"/>
      <c r="C15" s="62"/>
      <c r="D15" s="62"/>
      <c r="E15" s="62"/>
      <c r="F15" s="62"/>
      <c r="G15" s="62"/>
      <c r="H15" s="62"/>
      <c r="I15" s="62"/>
      <c r="J15" s="62"/>
      <c r="K15" s="62"/>
      <c r="L15" s="62"/>
      <c r="M15" s="62"/>
      <c r="N15" s="62"/>
      <c r="O15" s="62"/>
      <c r="P15" s="62"/>
      <c r="Q15" s="62"/>
      <c r="R15" s="62"/>
      <c r="S15" s="62"/>
      <c r="T15" s="62"/>
      <c r="U15" s="62"/>
      <c r="V15" s="62"/>
      <c r="W15" s="62"/>
      <c r="X15" s="62"/>
      <c r="Y15" s="62"/>
    </row>
    <row r="16" spans="1:37" ht="34.5" customHeight="1">
      <c r="A16" s="259" t="s">
        <v>406</v>
      </c>
      <c r="B16" s="260"/>
      <c r="C16" s="260"/>
      <c r="D16" s="260"/>
      <c r="E16" s="260"/>
      <c r="F16" s="260"/>
      <c r="G16" s="260"/>
      <c r="H16" s="260"/>
      <c r="I16" s="260"/>
      <c r="J16" s="260"/>
      <c r="K16" s="260"/>
      <c r="L16" s="260"/>
      <c r="M16" s="260"/>
      <c r="N16" s="260"/>
      <c r="O16" s="260"/>
      <c r="P16" s="260"/>
      <c r="Q16" s="260"/>
      <c r="R16" s="260"/>
      <c r="S16" s="260"/>
      <c r="T16" s="260"/>
      <c r="U16" s="260"/>
      <c r="V16" s="260"/>
      <c r="W16" s="260"/>
      <c r="X16" s="260"/>
      <c r="Y16" s="62"/>
    </row>
    <row r="17" spans="1:25" ht="19.8">
      <c r="A17" s="62"/>
      <c r="B17" s="62"/>
      <c r="C17" s="62"/>
      <c r="D17" s="62"/>
      <c r="E17" s="62"/>
      <c r="F17" s="62"/>
      <c r="G17" s="62"/>
      <c r="H17" s="62"/>
      <c r="I17" s="62"/>
      <c r="J17" s="62"/>
      <c r="K17" s="62"/>
      <c r="L17" s="62"/>
      <c r="M17" s="62"/>
      <c r="N17" s="62"/>
      <c r="O17" s="62"/>
      <c r="P17" s="62"/>
      <c r="Q17" s="62"/>
      <c r="R17" s="62"/>
      <c r="S17" s="62"/>
      <c r="T17" s="62"/>
      <c r="U17" s="62"/>
      <c r="V17" s="62"/>
      <c r="W17" s="62"/>
      <c r="X17" s="62"/>
      <c r="Y17" s="62"/>
    </row>
    <row r="18" spans="1:25" ht="36.75" customHeight="1">
      <c r="A18" s="257" t="s">
        <v>149</v>
      </c>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62"/>
    </row>
    <row r="19" spans="1:25" ht="19.8">
      <c r="A19" s="62"/>
      <c r="B19" s="62"/>
      <c r="C19" s="62"/>
      <c r="D19" s="62"/>
      <c r="E19" s="62"/>
      <c r="F19" s="62"/>
      <c r="G19" s="62"/>
      <c r="H19" s="62"/>
      <c r="I19" s="62"/>
      <c r="J19" s="62"/>
      <c r="K19" s="62"/>
      <c r="L19" s="62"/>
      <c r="M19" s="62"/>
      <c r="N19" s="62"/>
      <c r="O19" s="62"/>
      <c r="P19" s="62"/>
      <c r="Q19" s="62"/>
      <c r="R19" s="62"/>
      <c r="S19" s="62"/>
      <c r="T19" s="62"/>
      <c r="U19" s="62"/>
      <c r="V19" s="62"/>
      <c r="W19" s="62"/>
      <c r="X19" s="62"/>
      <c r="Y19" s="62"/>
    </row>
    <row r="20" spans="1:25" ht="19.8">
      <c r="A20" s="263" t="s">
        <v>13</v>
      </c>
      <c r="B20" s="263"/>
      <c r="C20" s="263"/>
      <c r="D20" s="263"/>
      <c r="E20" s="263"/>
      <c r="F20" s="263"/>
      <c r="G20" s="263"/>
      <c r="H20" s="263"/>
      <c r="I20" s="263"/>
      <c r="J20" s="263"/>
      <c r="K20" s="263"/>
      <c r="L20" s="263"/>
      <c r="M20" s="263"/>
      <c r="N20" s="263"/>
      <c r="O20" s="263"/>
      <c r="P20" s="263"/>
      <c r="Q20" s="263"/>
      <c r="R20" s="263"/>
      <c r="S20" s="263"/>
      <c r="T20" s="263"/>
      <c r="U20" s="263"/>
      <c r="V20" s="263"/>
      <c r="W20" s="263"/>
      <c r="X20" s="263"/>
      <c r="Y20" s="263"/>
    </row>
    <row r="21" spans="1:25" ht="10.050000000000001" customHeight="1">
      <c r="A21" s="65"/>
      <c r="B21" s="65"/>
      <c r="C21" s="65"/>
      <c r="D21" s="65"/>
      <c r="E21" s="65"/>
      <c r="F21" s="65"/>
      <c r="G21" s="65"/>
      <c r="H21" s="65"/>
      <c r="I21" s="65"/>
      <c r="J21" s="65"/>
      <c r="K21" s="65"/>
      <c r="L21" s="65"/>
      <c r="M21" s="65"/>
      <c r="N21" s="65"/>
      <c r="O21" s="65"/>
      <c r="P21" s="65"/>
      <c r="Q21" s="65"/>
      <c r="R21" s="65"/>
      <c r="S21" s="65"/>
      <c r="T21" s="65"/>
      <c r="U21" s="65"/>
      <c r="V21" s="65"/>
      <c r="W21" s="65"/>
      <c r="X21" s="65"/>
      <c r="Y21" s="65"/>
    </row>
    <row r="22" spans="1:25" ht="18.75" customHeight="1">
      <c r="A22" s="66" t="s">
        <v>108</v>
      </c>
      <c r="B22" s="65"/>
      <c r="C22" s="65"/>
      <c r="D22" s="65"/>
      <c r="E22" s="65"/>
      <c r="F22" s="65"/>
      <c r="G22" s="65"/>
      <c r="H22" s="65"/>
      <c r="I22" s="65"/>
      <c r="J22" s="65"/>
      <c r="K22" s="65"/>
      <c r="L22" s="65"/>
      <c r="M22" s="65"/>
      <c r="N22" s="65"/>
      <c r="O22" s="65"/>
      <c r="P22" s="65"/>
      <c r="Q22" s="65"/>
      <c r="R22" s="65"/>
      <c r="S22" s="65"/>
      <c r="T22" s="65"/>
      <c r="U22" s="65"/>
      <c r="V22" s="65"/>
      <c r="W22" s="65"/>
      <c r="X22" s="65"/>
      <c r="Y22" s="65"/>
    </row>
    <row r="23" spans="1:25" ht="21.75" customHeight="1">
      <c r="A23" s="66"/>
      <c r="B23" s="66"/>
      <c r="C23" s="66" t="s">
        <v>382</v>
      </c>
      <c r="D23" s="66"/>
      <c r="E23" s="66"/>
      <c r="F23" s="66"/>
      <c r="G23" s="66"/>
      <c r="H23" s="66"/>
      <c r="I23" s="66"/>
      <c r="J23" s="66"/>
      <c r="K23" s="66"/>
      <c r="L23" s="66"/>
      <c r="M23" s="66"/>
      <c r="N23" s="66"/>
      <c r="O23" s="66"/>
      <c r="P23" s="66"/>
      <c r="Q23" s="66"/>
      <c r="R23" s="66"/>
      <c r="S23" s="66"/>
      <c r="T23" s="66"/>
      <c r="U23" s="66"/>
      <c r="V23" s="66"/>
      <c r="W23" s="66"/>
      <c r="X23" s="66"/>
      <c r="Y23" s="65"/>
    </row>
    <row r="24" spans="1:25" ht="16.5" customHeight="1">
      <c r="A24" s="66"/>
      <c r="B24" s="66"/>
      <c r="C24" s="66" t="s">
        <v>109</v>
      </c>
      <c r="D24" s="66"/>
      <c r="E24" s="66"/>
      <c r="F24" s="66"/>
      <c r="G24" s="66" t="s">
        <v>110</v>
      </c>
      <c r="H24" s="66"/>
      <c r="I24" s="66"/>
      <c r="J24" s="66"/>
      <c r="K24" s="66" t="str">
        <f>IF(第■回="","",第■回)</f>
        <v/>
      </c>
      <c r="L24" s="66"/>
      <c r="M24" s="66"/>
      <c r="N24" s="66"/>
      <c r="O24" s="66"/>
      <c r="P24" s="66"/>
      <c r="Q24" s="66"/>
      <c r="R24" s="66"/>
      <c r="S24" s="66"/>
      <c r="T24" s="66"/>
      <c r="U24" s="66"/>
      <c r="V24" s="66"/>
      <c r="W24" s="66"/>
      <c r="X24" s="66"/>
      <c r="Y24" s="65"/>
    </row>
    <row r="25" spans="1:25" ht="16.5" customHeight="1">
      <c r="A25" s="66"/>
      <c r="B25" s="66"/>
      <c r="C25" s="66"/>
      <c r="D25" s="66"/>
      <c r="E25" s="66"/>
      <c r="F25" s="66"/>
      <c r="G25" s="66"/>
      <c r="H25" s="66"/>
      <c r="I25" s="66"/>
      <c r="J25" s="66"/>
      <c r="K25" s="66"/>
      <c r="L25" s="66"/>
      <c r="M25" s="66"/>
      <c r="N25" s="66"/>
      <c r="O25" s="66"/>
      <c r="P25" s="66"/>
      <c r="Q25" s="66"/>
      <c r="R25" s="66"/>
      <c r="S25" s="66"/>
      <c r="T25" s="66"/>
      <c r="U25" s="66"/>
      <c r="V25" s="66"/>
      <c r="W25" s="66"/>
      <c r="X25" s="66"/>
      <c r="Y25" s="65"/>
    </row>
    <row r="26" spans="1:25" ht="18.75" customHeight="1">
      <c r="A26" s="66" t="s">
        <v>111</v>
      </c>
      <c r="B26" s="66"/>
      <c r="C26" s="66"/>
      <c r="D26" s="66"/>
      <c r="E26" s="66"/>
      <c r="F26" s="66"/>
      <c r="G26" s="66"/>
      <c r="H26" s="66" t="s">
        <v>112</v>
      </c>
      <c r="I26" s="261">
        <f>別紙２!F19</f>
        <v>0</v>
      </c>
      <c r="J26" s="261"/>
      <c r="K26" s="261"/>
      <c r="L26" s="261"/>
      <c r="M26" s="261"/>
      <c r="N26" s="67" t="s">
        <v>113</v>
      </c>
      <c r="O26" s="67"/>
      <c r="P26" s="66"/>
      <c r="Q26" s="66"/>
      <c r="R26" s="66"/>
      <c r="S26" s="66"/>
      <c r="T26" s="66"/>
      <c r="U26" s="66"/>
      <c r="V26" s="66"/>
      <c r="W26" s="66"/>
      <c r="X26" s="66"/>
      <c r="Y26" s="65"/>
    </row>
    <row r="27" spans="1:25" ht="10.050000000000001" customHeight="1">
      <c r="A27" s="66"/>
      <c r="B27" s="66"/>
      <c r="C27" s="66"/>
      <c r="D27" s="66"/>
      <c r="E27" s="66"/>
      <c r="F27" s="66"/>
      <c r="G27" s="66"/>
      <c r="H27" s="66"/>
      <c r="I27" s="66"/>
      <c r="J27" s="66"/>
      <c r="K27" s="66"/>
      <c r="L27" s="66"/>
      <c r="M27" s="66"/>
      <c r="N27" s="66"/>
      <c r="O27" s="66"/>
      <c r="P27" s="66"/>
      <c r="Q27" s="66"/>
      <c r="R27" s="66"/>
      <c r="S27" s="66"/>
      <c r="T27" s="66"/>
      <c r="U27" s="66"/>
      <c r="V27" s="66"/>
      <c r="W27" s="66"/>
      <c r="X27" s="66"/>
      <c r="Y27" s="65"/>
    </row>
    <row r="28" spans="1:25" ht="19.8">
      <c r="A28" s="62"/>
      <c r="B28" s="62"/>
      <c r="C28" s="62"/>
      <c r="D28" s="62"/>
      <c r="E28" s="62"/>
      <c r="F28" s="62"/>
      <c r="G28" s="62"/>
      <c r="H28" s="62"/>
      <c r="I28" s="62"/>
      <c r="J28" s="62"/>
      <c r="K28" s="62"/>
      <c r="L28" s="62"/>
      <c r="M28" s="62"/>
      <c r="N28" s="62"/>
      <c r="O28" s="62"/>
      <c r="P28" s="62"/>
      <c r="Q28" s="62"/>
      <c r="R28" s="62"/>
      <c r="S28" s="62"/>
      <c r="T28" s="62"/>
      <c r="U28" s="62"/>
      <c r="V28" s="62"/>
      <c r="W28" s="62"/>
      <c r="X28" s="62"/>
      <c r="Y28" s="62"/>
    </row>
    <row r="29" spans="1:25" ht="19.8">
      <c r="A29" s="62"/>
      <c r="B29" s="62"/>
      <c r="C29" s="62"/>
      <c r="D29" s="62"/>
      <c r="E29" s="62"/>
      <c r="F29" s="62"/>
      <c r="G29" s="62"/>
      <c r="H29" s="62"/>
      <c r="I29" s="62"/>
      <c r="J29" s="62"/>
      <c r="K29" s="62"/>
      <c r="L29" s="62"/>
      <c r="M29" s="62"/>
      <c r="N29" s="62"/>
      <c r="O29" s="62"/>
      <c r="P29" s="62"/>
      <c r="Q29" s="62"/>
      <c r="R29" s="62"/>
      <c r="S29" s="62"/>
      <c r="T29" s="62"/>
      <c r="U29" s="62"/>
      <c r="V29" s="62"/>
      <c r="W29" s="62"/>
      <c r="X29" s="62"/>
      <c r="Y29" s="62"/>
    </row>
    <row r="30" spans="1:25" ht="19.8">
      <c r="A30" s="62"/>
      <c r="B30" s="62"/>
      <c r="C30" s="62"/>
      <c r="D30" s="62"/>
      <c r="E30" s="62"/>
      <c r="F30" s="62"/>
      <c r="G30" s="62"/>
      <c r="H30" s="62"/>
      <c r="I30" s="62"/>
      <c r="J30" s="62"/>
      <c r="K30" s="62"/>
      <c r="L30" s="62"/>
      <c r="M30" s="62"/>
      <c r="N30" s="62"/>
      <c r="O30" s="62"/>
      <c r="P30" s="62"/>
      <c r="Q30" s="62"/>
      <c r="R30" s="62"/>
      <c r="S30" s="62"/>
      <c r="T30" s="62"/>
      <c r="U30" s="62"/>
      <c r="V30" s="62"/>
      <c r="W30" s="62"/>
      <c r="X30" s="62"/>
      <c r="Y30" s="62"/>
    </row>
    <row r="31" spans="1:25" ht="19.8">
      <c r="A31" s="62"/>
      <c r="B31" s="62"/>
      <c r="C31" s="62"/>
      <c r="D31" s="62"/>
      <c r="E31" s="62"/>
      <c r="F31" s="62"/>
      <c r="G31" s="62"/>
      <c r="H31" s="62"/>
      <c r="I31" s="62"/>
      <c r="J31" s="62"/>
      <c r="K31" s="62"/>
      <c r="L31" s="62"/>
      <c r="M31" s="62"/>
      <c r="N31" s="62"/>
      <c r="O31" s="62"/>
      <c r="P31" s="62"/>
      <c r="Q31" s="62"/>
      <c r="R31" s="62"/>
      <c r="S31" s="62"/>
      <c r="T31" s="62"/>
      <c r="U31" s="62"/>
      <c r="V31" s="62"/>
      <c r="W31" s="62"/>
      <c r="X31" s="62"/>
      <c r="Y31" s="62"/>
    </row>
    <row r="32" spans="1:25" ht="19.8">
      <c r="A32" s="62"/>
      <c r="B32" s="62"/>
      <c r="C32" s="62"/>
      <c r="D32" s="62"/>
      <c r="E32" s="62"/>
      <c r="F32" s="62"/>
      <c r="G32" s="62"/>
      <c r="H32" s="62"/>
      <c r="I32" s="62"/>
      <c r="J32" s="62"/>
      <c r="K32" s="62"/>
      <c r="L32" s="62"/>
      <c r="M32" s="62"/>
      <c r="N32" s="62"/>
      <c r="O32" s="62"/>
      <c r="P32" s="62"/>
      <c r="Q32" s="62"/>
      <c r="R32" s="62"/>
      <c r="S32" s="62"/>
      <c r="T32" s="62"/>
      <c r="U32" s="62"/>
      <c r="V32" s="62"/>
      <c r="W32" s="62"/>
      <c r="X32" s="62"/>
      <c r="Y32" s="62"/>
    </row>
    <row r="33" spans="1:25" ht="19.8">
      <c r="A33" s="62"/>
      <c r="B33" s="62"/>
      <c r="C33" s="62"/>
      <c r="D33" s="62"/>
      <c r="E33" s="62"/>
      <c r="F33" s="62"/>
      <c r="G33" s="62"/>
      <c r="H33" s="62"/>
      <c r="I33" s="62"/>
      <c r="J33" s="62"/>
      <c r="K33" s="62"/>
      <c r="L33" s="62"/>
      <c r="M33" s="62"/>
      <c r="N33" s="62"/>
      <c r="O33" s="62"/>
      <c r="P33" s="62"/>
      <c r="Q33" s="62"/>
      <c r="R33" s="62"/>
      <c r="S33" s="62"/>
      <c r="T33" s="62"/>
      <c r="U33" s="62"/>
      <c r="V33" s="62"/>
      <c r="W33" s="62"/>
      <c r="X33" s="62"/>
      <c r="Y33" s="62"/>
    </row>
    <row r="34" spans="1:25" ht="19.8">
      <c r="A34" s="62"/>
      <c r="B34" s="62"/>
      <c r="C34" s="62"/>
      <c r="D34" s="62"/>
      <c r="E34" s="62"/>
      <c r="F34" s="62"/>
      <c r="G34" s="62"/>
      <c r="H34" s="62"/>
      <c r="I34" s="62"/>
      <c r="J34" s="62"/>
      <c r="K34" s="62"/>
      <c r="L34" s="62"/>
      <c r="M34" s="62"/>
      <c r="N34" s="62"/>
      <c r="O34" s="62"/>
      <c r="P34" s="62"/>
      <c r="Q34" s="62"/>
      <c r="R34" s="62"/>
      <c r="S34" s="62"/>
      <c r="T34" s="62"/>
      <c r="U34" s="62"/>
      <c r="V34" s="62"/>
      <c r="W34" s="62"/>
      <c r="X34" s="62"/>
      <c r="Y34" s="62"/>
    </row>
    <row r="35" spans="1:25" ht="19.8">
      <c r="A35" s="62"/>
      <c r="B35" s="62"/>
      <c r="C35" s="62"/>
      <c r="D35" s="62"/>
      <c r="E35" s="62"/>
      <c r="F35" s="62"/>
      <c r="G35" s="62"/>
      <c r="H35" s="62"/>
      <c r="I35" s="62"/>
      <c r="J35" s="62"/>
      <c r="K35" s="62"/>
      <c r="L35" s="62"/>
      <c r="M35" s="62"/>
      <c r="N35" s="62"/>
      <c r="O35" s="62"/>
      <c r="P35" s="62"/>
      <c r="Q35" s="62"/>
      <c r="R35" s="62"/>
      <c r="S35" s="62"/>
      <c r="T35" s="62"/>
      <c r="U35" s="62"/>
      <c r="V35" s="62"/>
      <c r="W35" s="62"/>
      <c r="X35" s="62"/>
      <c r="Y35" s="62"/>
    </row>
    <row r="36" spans="1:25" ht="19.8">
      <c r="A36" s="62"/>
      <c r="B36" s="256"/>
      <c r="C36" s="256"/>
      <c r="D36" s="256"/>
      <c r="E36" s="256"/>
      <c r="F36" s="256"/>
      <c r="G36" s="256"/>
      <c r="H36" s="256"/>
      <c r="I36" s="256"/>
      <c r="J36" s="256"/>
      <c r="K36" s="256"/>
      <c r="L36" s="256"/>
      <c r="M36" s="256"/>
      <c r="N36" s="256"/>
      <c r="O36" s="256"/>
      <c r="P36" s="256"/>
      <c r="Q36" s="256"/>
      <c r="R36" s="256"/>
      <c r="S36" s="256"/>
      <c r="T36" s="256"/>
      <c r="U36" s="256"/>
      <c r="V36" s="256"/>
      <c r="W36" s="256"/>
      <c r="X36" s="256"/>
      <c r="Y36" s="62"/>
    </row>
    <row r="37" spans="1:25" ht="19.8">
      <c r="A37" s="62"/>
      <c r="B37" s="256"/>
      <c r="C37" s="256"/>
      <c r="D37" s="256"/>
      <c r="E37" s="256"/>
      <c r="F37" s="256"/>
      <c r="G37" s="256"/>
      <c r="H37" s="256"/>
      <c r="I37" s="256"/>
      <c r="J37" s="256"/>
      <c r="K37" s="256"/>
      <c r="L37" s="256"/>
      <c r="M37" s="256"/>
      <c r="N37" s="256"/>
      <c r="O37" s="256"/>
      <c r="P37" s="256"/>
      <c r="Q37" s="256"/>
      <c r="R37" s="256"/>
      <c r="S37" s="256"/>
      <c r="T37" s="256"/>
      <c r="U37" s="256"/>
      <c r="V37" s="256"/>
      <c r="W37" s="256"/>
      <c r="X37" s="256"/>
      <c r="Y37" s="62"/>
    </row>
    <row r="38" spans="1:25" ht="19.8">
      <c r="A38" s="62"/>
      <c r="B38" s="68"/>
      <c r="C38" s="68"/>
      <c r="D38" s="68"/>
      <c r="E38" s="68"/>
      <c r="F38" s="68"/>
      <c r="G38" s="68"/>
      <c r="H38" s="68"/>
      <c r="I38" s="68"/>
      <c r="J38" s="68"/>
      <c r="K38" s="68"/>
      <c r="L38" s="68"/>
      <c r="M38" s="68"/>
      <c r="N38" s="68"/>
      <c r="O38" s="68"/>
      <c r="P38" s="68"/>
      <c r="Q38" s="68"/>
      <c r="R38" s="68"/>
      <c r="S38" s="68"/>
      <c r="T38" s="68"/>
      <c r="U38" s="68"/>
      <c r="V38" s="68"/>
      <c r="W38" s="68"/>
      <c r="X38" s="68"/>
      <c r="Y38" s="62"/>
    </row>
    <row r="39" spans="1:25" ht="19.8">
      <c r="A39" s="62"/>
      <c r="B39" s="62"/>
      <c r="C39" s="62"/>
      <c r="D39" s="62"/>
      <c r="E39" s="62"/>
      <c r="F39" s="62"/>
      <c r="G39" s="62"/>
      <c r="H39" s="62"/>
      <c r="I39" s="62"/>
      <c r="J39" s="62"/>
      <c r="K39" s="62"/>
      <c r="L39" s="62"/>
      <c r="M39" s="62"/>
      <c r="N39" s="62"/>
      <c r="O39" s="62"/>
      <c r="P39" s="62"/>
      <c r="Q39" s="62"/>
      <c r="R39" s="62"/>
      <c r="S39" s="62"/>
      <c r="T39" s="62"/>
      <c r="U39" s="62"/>
      <c r="V39" s="62"/>
      <c r="W39" s="62"/>
      <c r="X39" s="62"/>
      <c r="Y39" s="62"/>
    </row>
  </sheetData>
  <mergeCells count="18">
    <mergeCell ref="L14:X14"/>
    <mergeCell ref="A20:Y20"/>
    <mergeCell ref="R4:X4"/>
    <mergeCell ref="H8:J8"/>
    <mergeCell ref="K8:X8"/>
    <mergeCell ref="B36:X37"/>
    <mergeCell ref="A18:X18"/>
    <mergeCell ref="A16:X16"/>
    <mergeCell ref="I26:M26"/>
    <mergeCell ref="H9:J9"/>
    <mergeCell ref="K9:X9"/>
    <mergeCell ref="H10:J10"/>
    <mergeCell ref="K10:X10"/>
    <mergeCell ref="I12:K12"/>
    <mergeCell ref="L12:X12"/>
    <mergeCell ref="I13:K13"/>
    <mergeCell ref="L13:X13"/>
    <mergeCell ref="I14:K14"/>
  </mergeCells>
  <phoneticPr fontId="2"/>
  <printOptions horizontalCentered="1"/>
  <pageMargins left="0.70866141732283472" right="0.70866141732283472" top="0.74803149606299213" bottom="0.3937007874015748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pageSetUpPr fitToPage="1"/>
  </sheetPr>
  <dimension ref="A1:Y34"/>
  <sheetViews>
    <sheetView showGridLines="0" view="pageBreakPreview" zoomScale="85" zoomScaleNormal="85" zoomScaleSheetLayoutView="85" workbookViewId="0">
      <selection activeCell="AE18" sqref="AE18"/>
    </sheetView>
  </sheetViews>
  <sheetFormatPr defaultColWidth="3.09765625" defaultRowHeight="18"/>
  <cols>
    <col min="1" max="16384" width="3.09765625" style="53"/>
  </cols>
  <sheetData>
    <row r="1" spans="1:25" ht="27.6" customHeight="1">
      <c r="A1" s="62" t="s">
        <v>383</v>
      </c>
      <c r="B1" s="62"/>
      <c r="C1" s="62"/>
      <c r="D1" s="62"/>
      <c r="E1" s="62"/>
      <c r="F1" s="62"/>
      <c r="G1" s="62"/>
      <c r="H1" s="62"/>
      <c r="I1" s="62"/>
      <c r="J1" s="62"/>
      <c r="K1" s="62"/>
      <c r="L1" s="62"/>
      <c r="M1" s="62"/>
      <c r="N1" s="62"/>
      <c r="O1" s="62"/>
      <c r="P1" s="62"/>
      <c r="Q1" s="62"/>
      <c r="R1" s="62"/>
      <c r="S1" s="62"/>
      <c r="T1" s="62"/>
      <c r="U1" s="62"/>
      <c r="V1" s="62"/>
      <c r="W1" s="62"/>
      <c r="X1" s="62"/>
      <c r="Y1" s="69"/>
    </row>
    <row r="2" spans="1:25" ht="19.8">
      <c r="A2" s="62"/>
      <c r="B2" s="62"/>
      <c r="C2" s="62"/>
      <c r="D2" s="62"/>
      <c r="E2" s="62"/>
      <c r="F2" s="62"/>
      <c r="G2" s="62"/>
      <c r="H2" s="62"/>
      <c r="I2" s="62"/>
      <c r="J2" s="62"/>
      <c r="K2" s="62"/>
      <c r="L2" s="62"/>
      <c r="M2" s="62"/>
      <c r="N2" s="62"/>
      <c r="O2" s="62"/>
      <c r="P2" s="62"/>
      <c r="Q2" s="62"/>
      <c r="R2" s="253" t="str">
        <f>IF(交付申請日="","",交付申請日)</f>
        <v/>
      </c>
      <c r="S2" s="253"/>
      <c r="T2" s="253"/>
      <c r="U2" s="253"/>
      <c r="V2" s="253"/>
      <c r="W2" s="253"/>
      <c r="X2" s="253"/>
      <c r="Y2" s="253"/>
    </row>
    <row r="3" spans="1:25" ht="31.8" customHeight="1">
      <c r="A3" s="70" t="s">
        <v>293</v>
      </c>
      <c r="B3" s="70"/>
      <c r="C3" s="70"/>
      <c r="D3" s="70"/>
      <c r="E3" s="70"/>
      <c r="F3" s="70"/>
      <c r="G3" s="70"/>
      <c r="H3" s="70"/>
      <c r="I3" s="70"/>
      <c r="J3" s="70"/>
      <c r="K3" s="70"/>
      <c r="L3" s="70"/>
      <c r="M3" s="70"/>
      <c r="N3" s="70"/>
      <c r="O3" s="70"/>
      <c r="P3" s="70"/>
      <c r="Q3" s="70"/>
      <c r="R3" s="70"/>
      <c r="S3" s="70"/>
      <c r="T3" s="70"/>
      <c r="U3" s="70"/>
      <c r="V3" s="70"/>
      <c r="W3" s="70"/>
      <c r="X3" s="70"/>
      <c r="Y3" s="70"/>
    </row>
    <row r="4" spans="1:25" ht="28.2" customHeight="1">
      <c r="A4" s="70"/>
      <c r="B4" s="70"/>
      <c r="C4" s="70"/>
      <c r="D4" s="70"/>
      <c r="E4" s="70"/>
      <c r="F4" s="70"/>
      <c r="G4" s="70"/>
      <c r="H4" s="70"/>
      <c r="I4" s="70"/>
      <c r="J4" s="70"/>
      <c r="K4" s="66" t="s">
        <v>7</v>
      </c>
      <c r="L4" s="70"/>
      <c r="M4" s="66"/>
      <c r="N4" s="66"/>
      <c r="O4" s="267" t="str">
        <f>IF(名称="","",名称)</f>
        <v/>
      </c>
      <c r="P4" s="267"/>
      <c r="Q4" s="267"/>
      <c r="R4" s="267"/>
      <c r="S4" s="267"/>
      <c r="T4" s="267"/>
      <c r="U4" s="267"/>
      <c r="V4" s="267"/>
      <c r="W4" s="267"/>
      <c r="X4" s="267"/>
      <c r="Y4" s="267"/>
    </row>
    <row r="5" spans="1:25" ht="29.4" customHeight="1">
      <c r="A5" s="70"/>
      <c r="B5" s="70"/>
      <c r="C5" s="70"/>
      <c r="D5" s="70"/>
      <c r="E5" s="70"/>
      <c r="F5" s="70"/>
      <c r="G5" s="70"/>
      <c r="H5" s="70"/>
      <c r="I5" s="70"/>
      <c r="J5" s="70"/>
      <c r="K5" s="66" t="s">
        <v>14</v>
      </c>
      <c r="L5" s="70"/>
      <c r="M5" s="66"/>
      <c r="N5" s="66"/>
      <c r="O5" s="267" t="str">
        <f>IF(代表者氏名="","",代表者役職&amp;"　"&amp;代表者氏名)</f>
        <v/>
      </c>
      <c r="P5" s="267"/>
      <c r="Q5" s="267"/>
      <c r="R5" s="267"/>
      <c r="S5" s="267"/>
      <c r="T5" s="267"/>
      <c r="U5" s="267"/>
      <c r="V5" s="267"/>
      <c r="W5" s="267"/>
      <c r="X5" s="267"/>
      <c r="Y5" s="267"/>
    </row>
    <row r="6" spans="1:25" ht="31.2" customHeight="1">
      <c r="A6" s="268" t="s">
        <v>75</v>
      </c>
      <c r="B6" s="268"/>
      <c r="C6" s="268"/>
      <c r="D6" s="268"/>
      <c r="E6" s="268"/>
      <c r="F6" s="268"/>
      <c r="G6" s="268"/>
      <c r="H6" s="268"/>
      <c r="I6" s="268"/>
      <c r="J6" s="268"/>
      <c r="K6" s="268"/>
      <c r="L6" s="268"/>
      <c r="M6" s="268"/>
      <c r="N6" s="268"/>
      <c r="O6" s="268"/>
      <c r="P6" s="268"/>
      <c r="Q6" s="268"/>
      <c r="R6" s="268"/>
      <c r="S6" s="268"/>
      <c r="T6" s="268"/>
      <c r="U6" s="268"/>
      <c r="V6" s="268"/>
      <c r="W6" s="268"/>
      <c r="X6" s="268"/>
      <c r="Y6" s="268"/>
    </row>
    <row r="7" spans="1:25" ht="58.8" customHeight="1">
      <c r="A7" s="266" t="s">
        <v>432</v>
      </c>
      <c r="B7" s="266"/>
      <c r="C7" s="266"/>
      <c r="D7" s="266"/>
      <c r="E7" s="266"/>
      <c r="F7" s="266"/>
      <c r="G7" s="266"/>
      <c r="H7" s="266"/>
      <c r="I7" s="266"/>
      <c r="J7" s="266"/>
      <c r="K7" s="266"/>
      <c r="L7" s="266"/>
      <c r="M7" s="266"/>
      <c r="N7" s="266"/>
      <c r="O7" s="266"/>
      <c r="P7" s="266"/>
      <c r="Q7" s="266"/>
      <c r="R7" s="266"/>
      <c r="S7" s="266"/>
      <c r="T7" s="266"/>
      <c r="U7" s="266"/>
      <c r="V7" s="266"/>
      <c r="W7" s="266"/>
      <c r="X7" s="266"/>
      <c r="Y7" s="266"/>
    </row>
    <row r="8" spans="1:25" ht="33.6" customHeight="1">
      <c r="A8" s="265" t="s">
        <v>76</v>
      </c>
      <c r="B8" s="265"/>
      <c r="C8" s="265"/>
      <c r="D8" s="265"/>
      <c r="E8" s="265"/>
      <c r="F8" s="265"/>
      <c r="G8" s="265"/>
      <c r="H8" s="265"/>
      <c r="I8" s="265"/>
      <c r="J8" s="265"/>
      <c r="K8" s="265"/>
      <c r="L8" s="265"/>
      <c r="M8" s="265"/>
      <c r="N8" s="265"/>
      <c r="O8" s="265"/>
      <c r="P8" s="265"/>
      <c r="Q8" s="265"/>
      <c r="R8" s="265"/>
      <c r="S8" s="265"/>
      <c r="T8" s="265"/>
      <c r="U8" s="265"/>
      <c r="V8" s="265"/>
      <c r="W8" s="265"/>
      <c r="X8" s="265"/>
      <c r="Y8" s="265"/>
    </row>
    <row r="9" spans="1:25" ht="32.25" customHeight="1">
      <c r="A9" s="266" t="s">
        <v>270</v>
      </c>
      <c r="B9" s="266"/>
      <c r="C9" s="266"/>
      <c r="D9" s="266"/>
      <c r="E9" s="266"/>
      <c r="F9" s="266"/>
      <c r="G9" s="266"/>
      <c r="H9" s="266"/>
      <c r="I9" s="266"/>
      <c r="J9" s="266"/>
      <c r="K9" s="266"/>
      <c r="L9" s="266"/>
      <c r="M9" s="266"/>
      <c r="N9" s="266"/>
      <c r="O9" s="266"/>
      <c r="P9" s="266"/>
      <c r="Q9" s="266"/>
      <c r="R9" s="266"/>
      <c r="S9" s="266"/>
      <c r="T9" s="266"/>
      <c r="U9" s="266"/>
      <c r="V9" s="266"/>
      <c r="W9" s="266"/>
      <c r="X9" s="266"/>
      <c r="Y9" s="266"/>
    </row>
    <row r="10" spans="1:25" ht="33.450000000000003" customHeight="1">
      <c r="A10" s="266" t="s">
        <v>433</v>
      </c>
      <c r="B10" s="266"/>
      <c r="C10" s="266"/>
      <c r="D10" s="266"/>
      <c r="E10" s="266"/>
      <c r="F10" s="266"/>
      <c r="G10" s="266"/>
      <c r="H10" s="266"/>
      <c r="I10" s="266"/>
      <c r="J10" s="266"/>
      <c r="K10" s="266"/>
      <c r="L10" s="266"/>
      <c r="M10" s="266"/>
      <c r="N10" s="266"/>
      <c r="O10" s="266"/>
      <c r="P10" s="266"/>
      <c r="Q10" s="266"/>
      <c r="R10" s="266"/>
      <c r="S10" s="266"/>
      <c r="T10" s="266"/>
      <c r="U10" s="266"/>
      <c r="V10" s="266"/>
      <c r="W10" s="266"/>
      <c r="X10" s="266"/>
      <c r="Y10" s="266"/>
    </row>
    <row r="11" spans="1:25" ht="19.8">
      <c r="A11" s="266" t="s">
        <v>271</v>
      </c>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6"/>
    </row>
    <row r="12" spans="1:25" ht="19.8">
      <c r="A12" s="266" t="s">
        <v>77</v>
      </c>
      <c r="B12" s="266"/>
      <c r="C12" s="266"/>
      <c r="D12" s="266"/>
      <c r="E12" s="266"/>
      <c r="F12" s="266"/>
      <c r="G12" s="266"/>
      <c r="H12" s="266"/>
      <c r="I12" s="266"/>
      <c r="J12" s="266"/>
      <c r="K12" s="266"/>
      <c r="L12" s="266"/>
      <c r="M12" s="266"/>
      <c r="N12" s="266"/>
      <c r="O12" s="266"/>
      <c r="P12" s="266"/>
      <c r="Q12" s="266"/>
      <c r="R12" s="266"/>
      <c r="S12" s="266"/>
      <c r="T12" s="266"/>
      <c r="U12" s="266"/>
      <c r="V12" s="266"/>
      <c r="W12" s="266"/>
      <c r="X12" s="266"/>
      <c r="Y12" s="266"/>
    </row>
    <row r="13" spans="1:25" ht="36" customHeight="1">
      <c r="A13" s="266" t="s">
        <v>78</v>
      </c>
      <c r="B13" s="266"/>
      <c r="C13" s="266"/>
      <c r="D13" s="266"/>
      <c r="E13" s="266"/>
      <c r="F13" s="266"/>
      <c r="G13" s="266"/>
      <c r="H13" s="266"/>
      <c r="I13" s="266"/>
      <c r="J13" s="266"/>
      <c r="K13" s="266"/>
      <c r="L13" s="266"/>
      <c r="M13" s="266"/>
      <c r="N13" s="266"/>
      <c r="O13" s="266"/>
      <c r="P13" s="266"/>
      <c r="Q13" s="266"/>
      <c r="R13" s="266"/>
      <c r="S13" s="266"/>
      <c r="T13" s="266"/>
      <c r="U13" s="266"/>
      <c r="V13" s="266"/>
      <c r="W13" s="266"/>
      <c r="X13" s="266"/>
      <c r="Y13" s="266"/>
    </row>
    <row r="14" spans="1:25" ht="19.8">
      <c r="A14" s="266" t="s">
        <v>386</v>
      </c>
      <c r="B14" s="266"/>
      <c r="C14" s="266"/>
      <c r="D14" s="266"/>
      <c r="E14" s="266"/>
      <c r="F14" s="266"/>
      <c r="G14" s="266"/>
      <c r="H14" s="266"/>
      <c r="I14" s="266"/>
      <c r="J14" s="266"/>
      <c r="K14" s="266"/>
      <c r="L14" s="266"/>
      <c r="M14" s="266"/>
      <c r="N14" s="266"/>
      <c r="O14" s="266"/>
      <c r="P14" s="266"/>
      <c r="Q14" s="266"/>
      <c r="R14" s="266"/>
      <c r="S14" s="266"/>
      <c r="T14" s="266"/>
      <c r="U14" s="266"/>
      <c r="V14" s="266"/>
      <c r="W14" s="266"/>
      <c r="X14" s="266"/>
      <c r="Y14" s="266"/>
    </row>
    <row r="15" spans="1:25" ht="57.6" customHeight="1">
      <c r="A15" s="266" t="s">
        <v>387</v>
      </c>
      <c r="B15" s="266"/>
      <c r="C15" s="266"/>
      <c r="D15" s="266"/>
      <c r="E15" s="266"/>
      <c r="F15" s="266"/>
      <c r="G15" s="266"/>
      <c r="H15" s="266"/>
      <c r="I15" s="266"/>
      <c r="J15" s="266"/>
      <c r="K15" s="266"/>
      <c r="L15" s="266"/>
      <c r="M15" s="266"/>
      <c r="N15" s="266"/>
      <c r="O15" s="266"/>
      <c r="P15" s="266"/>
      <c r="Q15" s="266"/>
      <c r="R15" s="266"/>
      <c r="S15" s="266"/>
      <c r="T15" s="266"/>
      <c r="U15" s="266"/>
      <c r="V15" s="266"/>
      <c r="W15" s="266"/>
      <c r="X15" s="266"/>
      <c r="Y15" s="266"/>
    </row>
    <row r="16" spans="1:25" ht="38.25" customHeight="1">
      <c r="A16" s="266" t="s">
        <v>388</v>
      </c>
      <c r="B16" s="266"/>
      <c r="C16" s="266"/>
      <c r="D16" s="266"/>
      <c r="E16" s="266"/>
      <c r="F16" s="266"/>
      <c r="G16" s="266"/>
      <c r="H16" s="266"/>
      <c r="I16" s="266"/>
      <c r="J16" s="266"/>
      <c r="K16" s="266"/>
      <c r="L16" s="266"/>
      <c r="M16" s="266"/>
      <c r="N16" s="266"/>
      <c r="O16" s="266"/>
      <c r="P16" s="266"/>
      <c r="Q16" s="266"/>
      <c r="R16" s="266"/>
      <c r="S16" s="266"/>
      <c r="T16" s="266"/>
      <c r="U16" s="266"/>
      <c r="V16" s="266"/>
      <c r="W16" s="266"/>
      <c r="X16" s="266"/>
      <c r="Y16" s="266"/>
    </row>
    <row r="17" spans="1:25" ht="36" customHeight="1">
      <c r="A17" s="266" t="s">
        <v>389</v>
      </c>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row>
    <row r="18" spans="1:25" ht="126" customHeight="1">
      <c r="B18" s="264" t="s">
        <v>79</v>
      </c>
      <c r="C18" s="264"/>
      <c r="D18" s="264"/>
      <c r="E18" s="264"/>
      <c r="F18" s="264"/>
      <c r="G18" s="264"/>
      <c r="H18" s="264"/>
      <c r="I18" s="264"/>
      <c r="J18" s="264"/>
      <c r="K18" s="264"/>
      <c r="L18" s="264"/>
      <c r="M18" s="264"/>
      <c r="N18" s="264"/>
      <c r="O18" s="264"/>
      <c r="P18" s="264"/>
      <c r="Q18" s="264"/>
      <c r="R18" s="264"/>
      <c r="S18" s="264"/>
      <c r="T18" s="264"/>
      <c r="U18" s="264"/>
      <c r="V18" s="264"/>
      <c r="W18" s="264"/>
      <c r="X18" s="264"/>
      <c r="Y18" s="264"/>
    </row>
    <row r="19" spans="1:25" ht="46.5" customHeight="1">
      <c r="B19" s="264" t="s">
        <v>80</v>
      </c>
      <c r="C19" s="264"/>
      <c r="D19" s="264"/>
      <c r="E19" s="264"/>
      <c r="F19" s="264"/>
      <c r="G19" s="264"/>
      <c r="H19" s="264"/>
      <c r="I19" s="264"/>
      <c r="J19" s="264"/>
      <c r="K19" s="264"/>
      <c r="L19" s="264"/>
      <c r="M19" s="264"/>
      <c r="N19" s="264"/>
      <c r="O19" s="264"/>
      <c r="P19" s="264"/>
      <c r="Q19" s="264"/>
      <c r="R19" s="264"/>
      <c r="S19" s="264"/>
      <c r="T19" s="264"/>
      <c r="U19" s="264"/>
      <c r="V19" s="264"/>
      <c r="W19" s="264"/>
      <c r="X19" s="264"/>
      <c r="Y19" s="264"/>
    </row>
    <row r="20" spans="1:25" ht="63" customHeight="1">
      <c r="B20" s="264" t="s">
        <v>81</v>
      </c>
      <c r="C20" s="264"/>
      <c r="D20" s="264"/>
      <c r="E20" s="264"/>
      <c r="F20" s="264"/>
      <c r="G20" s="264"/>
      <c r="H20" s="264"/>
      <c r="I20" s="264"/>
      <c r="J20" s="264"/>
      <c r="K20" s="264"/>
      <c r="L20" s="264"/>
      <c r="M20" s="264"/>
      <c r="N20" s="264"/>
      <c r="O20" s="264"/>
      <c r="P20" s="264"/>
      <c r="Q20" s="264"/>
      <c r="R20" s="264"/>
      <c r="S20" s="264"/>
      <c r="T20" s="264"/>
      <c r="U20" s="264"/>
      <c r="V20" s="264"/>
      <c r="W20" s="264"/>
      <c r="X20" s="264"/>
      <c r="Y20" s="264"/>
    </row>
    <row r="21" spans="1:25" ht="45.45" customHeight="1">
      <c r="B21" s="264" t="s">
        <v>82</v>
      </c>
      <c r="C21" s="264"/>
      <c r="D21" s="264"/>
      <c r="E21" s="264"/>
      <c r="F21" s="264"/>
      <c r="G21" s="264"/>
      <c r="H21" s="264"/>
      <c r="I21" s="264"/>
      <c r="J21" s="264"/>
      <c r="K21" s="264"/>
      <c r="L21" s="264"/>
      <c r="M21" s="264"/>
      <c r="N21" s="264"/>
      <c r="O21" s="264"/>
      <c r="P21" s="264"/>
      <c r="Q21" s="264"/>
      <c r="R21" s="264"/>
      <c r="S21" s="264"/>
      <c r="T21" s="264"/>
      <c r="U21" s="264"/>
      <c r="V21" s="264"/>
      <c r="W21" s="264"/>
      <c r="X21" s="264"/>
      <c r="Y21" s="264"/>
    </row>
    <row r="22" spans="1:25">
      <c r="A22" s="71"/>
      <c r="B22" s="71"/>
      <c r="C22" s="71"/>
      <c r="D22" s="71"/>
      <c r="E22" s="71"/>
      <c r="F22" s="71"/>
      <c r="G22" s="71"/>
      <c r="H22" s="71"/>
      <c r="I22" s="71"/>
      <c r="J22" s="71"/>
      <c r="K22" s="71"/>
      <c r="L22" s="71"/>
      <c r="M22" s="71"/>
      <c r="N22" s="71"/>
      <c r="O22" s="71"/>
      <c r="P22" s="71"/>
      <c r="Q22" s="71"/>
      <c r="R22" s="71"/>
      <c r="S22" s="71"/>
      <c r="T22" s="71"/>
      <c r="U22" s="71"/>
      <c r="V22" s="71"/>
      <c r="W22" s="71"/>
      <c r="X22" s="71"/>
      <c r="Y22" s="71"/>
    </row>
    <row r="23" spans="1:25">
      <c r="A23" s="71"/>
      <c r="B23" s="71"/>
      <c r="C23" s="71"/>
      <c r="D23" s="71"/>
      <c r="E23" s="71"/>
      <c r="F23" s="71"/>
      <c r="G23" s="71"/>
      <c r="H23" s="71"/>
      <c r="I23" s="71"/>
      <c r="J23" s="71"/>
      <c r="K23" s="71"/>
      <c r="L23" s="71"/>
      <c r="M23" s="71"/>
      <c r="N23" s="71"/>
      <c r="O23" s="71"/>
      <c r="P23" s="71"/>
      <c r="Q23" s="71"/>
      <c r="R23" s="71"/>
      <c r="S23" s="71"/>
      <c r="T23" s="71"/>
      <c r="U23" s="71"/>
      <c r="V23" s="71"/>
      <c r="W23" s="71"/>
      <c r="X23" s="71"/>
      <c r="Y23" s="71"/>
    </row>
    <row r="24" spans="1:25">
      <c r="A24" s="71"/>
      <c r="B24" s="71"/>
      <c r="C24" s="71"/>
      <c r="D24" s="71"/>
      <c r="E24" s="71"/>
      <c r="F24" s="71"/>
      <c r="G24" s="71"/>
      <c r="H24" s="71"/>
      <c r="I24" s="71"/>
      <c r="J24" s="71"/>
      <c r="K24" s="71"/>
      <c r="L24" s="71"/>
      <c r="M24" s="71"/>
      <c r="N24" s="71"/>
      <c r="O24" s="71"/>
      <c r="P24" s="71"/>
      <c r="Q24" s="71"/>
      <c r="R24" s="71"/>
      <c r="S24" s="71"/>
      <c r="T24" s="71"/>
      <c r="U24" s="71"/>
      <c r="V24" s="71"/>
      <c r="W24" s="71"/>
      <c r="X24" s="71"/>
      <c r="Y24" s="71"/>
    </row>
    <row r="25" spans="1:25">
      <c r="A25" s="71"/>
      <c r="B25" s="71"/>
      <c r="C25" s="71"/>
      <c r="D25" s="71"/>
      <c r="E25" s="71"/>
      <c r="F25" s="71"/>
      <c r="G25" s="71"/>
      <c r="H25" s="71"/>
      <c r="I25" s="71"/>
      <c r="J25" s="71"/>
      <c r="K25" s="71"/>
      <c r="L25" s="71"/>
      <c r="M25" s="71"/>
      <c r="N25" s="71"/>
      <c r="O25" s="71"/>
      <c r="P25" s="71"/>
      <c r="Q25" s="71"/>
      <c r="R25" s="71"/>
      <c r="S25" s="71"/>
      <c r="T25" s="71"/>
      <c r="U25" s="71"/>
      <c r="V25" s="71"/>
      <c r="W25" s="71"/>
      <c r="X25" s="71"/>
      <c r="Y25" s="71"/>
    </row>
    <row r="26" spans="1:25">
      <c r="A26" s="71"/>
      <c r="B26" s="71"/>
      <c r="C26" s="71"/>
      <c r="D26" s="71"/>
      <c r="E26" s="71"/>
      <c r="F26" s="71"/>
      <c r="G26" s="71"/>
      <c r="H26" s="71"/>
      <c r="I26" s="71"/>
      <c r="J26" s="71"/>
      <c r="K26" s="71"/>
      <c r="L26" s="71"/>
      <c r="M26" s="71"/>
      <c r="N26" s="71"/>
      <c r="O26" s="71"/>
      <c r="P26" s="71"/>
      <c r="Q26" s="71"/>
      <c r="R26" s="71"/>
      <c r="S26" s="71"/>
      <c r="T26" s="71"/>
      <c r="U26" s="71"/>
      <c r="V26" s="71"/>
      <c r="W26" s="71"/>
      <c r="X26" s="71"/>
      <c r="Y26" s="71"/>
    </row>
    <row r="27" spans="1:25">
      <c r="A27" s="71"/>
      <c r="B27" s="71"/>
      <c r="C27" s="71"/>
      <c r="D27" s="71"/>
      <c r="E27" s="71"/>
      <c r="F27" s="71"/>
      <c r="G27" s="71"/>
      <c r="H27" s="71"/>
      <c r="I27" s="71"/>
      <c r="J27" s="71"/>
      <c r="K27" s="71"/>
      <c r="L27" s="71"/>
      <c r="M27" s="71"/>
      <c r="N27" s="71"/>
      <c r="O27" s="71"/>
      <c r="P27" s="71"/>
      <c r="Q27" s="71"/>
      <c r="R27" s="71"/>
      <c r="S27" s="71"/>
      <c r="T27" s="71"/>
      <c r="U27" s="71"/>
      <c r="V27" s="71"/>
      <c r="W27" s="71"/>
      <c r="X27" s="71"/>
      <c r="Y27" s="71"/>
    </row>
    <row r="28" spans="1:25">
      <c r="A28" s="71"/>
      <c r="B28" s="71"/>
      <c r="C28" s="71"/>
      <c r="D28" s="71"/>
      <c r="E28" s="71"/>
      <c r="F28" s="71"/>
      <c r="G28" s="71"/>
      <c r="H28" s="71"/>
      <c r="I28" s="71"/>
      <c r="J28" s="71"/>
      <c r="K28" s="71"/>
      <c r="L28" s="71"/>
      <c r="M28" s="71"/>
      <c r="N28" s="71"/>
      <c r="O28" s="71"/>
      <c r="P28" s="71"/>
      <c r="Q28" s="71"/>
      <c r="R28" s="71"/>
      <c r="S28" s="71"/>
      <c r="T28" s="71"/>
      <c r="U28" s="71"/>
      <c r="V28" s="71"/>
      <c r="W28" s="71"/>
      <c r="X28" s="71"/>
      <c r="Y28" s="71"/>
    </row>
    <row r="29" spans="1:25">
      <c r="A29" s="71"/>
      <c r="B29" s="71"/>
      <c r="C29" s="71"/>
      <c r="D29" s="71"/>
      <c r="E29" s="71"/>
      <c r="F29" s="71"/>
      <c r="G29" s="71"/>
      <c r="H29" s="71"/>
      <c r="I29" s="71"/>
      <c r="J29" s="71"/>
      <c r="K29" s="71"/>
      <c r="L29" s="71"/>
      <c r="M29" s="71"/>
      <c r="N29" s="71"/>
      <c r="O29" s="71"/>
      <c r="P29" s="71"/>
      <c r="Q29" s="71"/>
      <c r="R29" s="71"/>
      <c r="S29" s="71"/>
      <c r="T29" s="71"/>
      <c r="U29" s="71"/>
      <c r="V29" s="71"/>
      <c r="W29" s="71"/>
      <c r="X29" s="71"/>
      <c r="Y29" s="71"/>
    </row>
    <row r="30" spans="1:25">
      <c r="A30" s="71"/>
      <c r="B30" s="71"/>
      <c r="C30" s="71"/>
      <c r="D30" s="71"/>
      <c r="E30" s="71"/>
      <c r="F30" s="71"/>
      <c r="G30" s="71"/>
      <c r="H30" s="71"/>
      <c r="I30" s="71"/>
      <c r="J30" s="71"/>
      <c r="K30" s="71"/>
      <c r="L30" s="71"/>
      <c r="M30" s="71"/>
      <c r="N30" s="71"/>
      <c r="O30" s="71"/>
      <c r="P30" s="71"/>
      <c r="Q30" s="71"/>
      <c r="R30" s="71"/>
      <c r="S30" s="71"/>
      <c r="T30" s="71"/>
      <c r="U30" s="71"/>
      <c r="V30" s="71"/>
      <c r="W30" s="71"/>
      <c r="X30" s="71"/>
      <c r="Y30" s="71"/>
    </row>
    <row r="31" spans="1:25">
      <c r="A31" s="71"/>
      <c r="B31" s="71"/>
      <c r="C31" s="71"/>
      <c r="D31" s="71"/>
      <c r="E31" s="71"/>
      <c r="F31" s="71"/>
      <c r="G31" s="71"/>
      <c r="H31" s="71"/>
      <c r="I31" s="71"/>
      <c r="J31" s="71"/>
      <c r="K31" s="71"/>
      <c r="L31" s="71"/>
      <c r="M31" s="71"/>
      <c r="N31" s="71"/>
      <c r="O31" s="71"/>
      <c r="P31" s="71"/>
      <c r="Q31" s="71"/>
      <c r="R31" s="71"/>
      <c r="S31" s="71"/>
      <c r="T31" s="71"/>
      <c r="U31" s="71"/>
      <c r="V31" s="71"/>
      <c r="W31" s="71"/>
      <c r="X31" s="71"/>
      <c r="Y31" s="71"/>
    </row>
    <row r="32" spans="1:25">
      <c r="A32" s="71"/>
      <c r="B32" s="71"/>
      <c r="C32" s="71"/>
      <c r="D32" s="71"/>
      <c r="E32" s="71"/>
      <c r="F32" s="71"/>
      <c r="G32" s="71"/>
      <c r="H32" s="71"/>
      <c r="I32" s="71"/>
      <c r="J32" s="71"/>
      <c r="K32" s="71"/>
      <c r="L32" s="71"/>
      <c r="M32" s="71"/>
      <c r="N32" s="71"/>
      <c r="O32" s="71"/>
      <c r="P32" s="71"/>
      <c r="Q32" s="71"/>
      <c r="R32" s="71"/>
      <c r="S32" s="71"/>
      <c r="T32" s="71"/>
      <c r="U32" s="71"/>
      <c r="V32" s="71"/>
      <c r="W32" s="71"/>
      <c r="X32" s="71"/>
      <c r="Y32" s="71"/>
    </row>
    <row r="33" spans="1:25">
      <c r="A33" s="71"/>
      <c r="B33" s="71"/>
      <c r="C33" s="71"/>
      <c r="D33" s="71"/>
      <c r="E33" s="71"/>
      <c r="F33" s="71"/>
      <c r="G33" s="71"/>
      <c r="H33" s="71"/>
      <c r="I33" s="71"/>
      <c r="J33" s="71"/>
      <c r="K33" s="71"/>
      <c r="L33" s="71"/>
      <c r="M33" s="71"/>
      <c r="N33" s="71"/>
      <c r="O33" s="71"/>
      <c r="P33" s="71"/>
      <c r="Q33" s="71"/>
      <c r="R33" s="71"/>
      <c r="S33" s="71"/>
      <c r="T33" s="71"/>
      <c r="U33" s="71"/>
      <c r="V33" s="71"/>
      <c r="W33" s="71"/>
      <c r="X33" s="71"/>
      <c r="Y33" s="71"/>
    </row>
    <row r="34" spans="1:25">
      <c r="A34" s="71"/>
      <c r="B34" s="71"/>
      <c r="C34" s="71"/>
      <c r="D34" s="71"/>
      <c r="E34" s="71"/>
      <c r="F34" s="71"/>
      <c r="G34" s="71"/>
      <c r="H34" s="71"/>
      <c r="I34" s="71"/>
      <c r="J34" s="71"/>
      <c r="K34" s="71"/>
      <c r="L34" s="71"/>
      <c r="M34" s="71"/>
      <c r="N34" s="71"/>
      <c r="O34" s="71"/>
      <c r="P34" s="71"/>
      <c r="Q34" s="71"/>
      <c r="R34" s="71"/>
      <c r="S34" s="71"/>
      <c r="T34" s="71"/>
      <c r="U34" s="71"/>
      <c r="V34" s="71"/>
      <c r="W34" s="71"/>
      <c r="X34" s="71"/>
      <c r="Y34" s="71"/>
    </row>
  </sheetData>
  <mergeCells count="19">
    <mergeCell ref="O4:Y4"/>
    <mergeCell ref="O5:Y5"/>
    <mergeCell ref="R2:Y2"/>
    <mergeCell ref="A6:Y6"/>
    <mergeCell ref="A7:Y7"/>
    <mergeCell ref="B21:Y21"/>
    <mergeCell ref="B20:Y20"/>
    <mergeCell ref="B19:Y19"/>
    <mergeCell ref="B18:Y18"/>
    <mergeCell ref="A8:Y8"/>
    <mergeCell ref="A17:Y17"/>
    <mergeCell ref="A16:Y16"/>
    <mergeCell ref="A15:Y15"/>
    <mergeCell ref="A13:Y13"/>
    <mergeCell ref="A12:Y12"/>
    <mergeCell ref="A11:Y11"/>
    <mergeCell ref="A10:Y10"/>
    <mergeCell ref="A9:Y9"/>
    <mergeCell ref="A14:Y14"/>
  </mergeCells>
  <phoneticPr fontId="2"/>
  <pageMargins left="0.94488188976377963" right="0.51181102362204722" top="0.74803149606299213" bottom="0.74803149606299213" header="0.31496062992125984" footer="0.31496062992125984"/>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F53"/>
  <sheetViews>
    <sheetView showGridLines="0" view="pageBreakPreview" topLeftCell="A22" zoomScaleNormal="100" zoomScaleSheetLayoutView="100" workbookViewId="0">
      <selection activeCell="AY55" sqref="AY55"/>
    </sheetView>
  </sheetViews>
  <sheetFormatPr defaultColWidth="8.59765625" defaultRowHeight="19.8"/>
  <cols>
    <col min="1" max="53" width="1.59765625" style="66" customWidth="1"/>
    <col min="54" max="16384" width="8.59765625" style="66"/>
  </cols>
  <sheetData>
    <row r="1" spans="1:54" ht="27" customHeight="1">
      <c r="A1" s="66" t="s">
        <v>397</v>
      </c>
      <c r="BB1" s="72" t="s">
        <v>150</v>
      </c>
    </row>
    <row r="2" spans="1:54" ht="17.399999999999999" customHeight="1">
      <c r="BB2" s="72" t="s">
        <v>151</v>
      </c>
    </row>
    <row r="3" spans="1:54" ht="18.600000000000001" customHeight="1">
      <c r="A3" s="73" t="s">
        <v>370</v>
      </c>
      <c r="AF3" s="74"/>
      <c r="BB3" s="75"/>
    </row>
    <row r="4" spans="1:54" ht="18.600000000000001" customHeight="1">
      <c r="A4" s="296" t="s">
        <v>152</v>
      </c>
      <c r="B4" s="297"/>
      <c r="C4" s="297"/>
      <c r="D4" s="297"/>
      <c r="E4" s="297"/>
      <c r="F4" s="297"/>
      <c r="G4" s="297"/>
      <c r="H4" s="297"/>
      <c r="I4" s="297"/>
      <c r="J4" s="297"/>
      <c r="K4" s="297"/>
      <c r="L4" s="297"/>
      <c r="M4" s="297"/>
      <c r="N4" s="297"/>
      <c r="O4" s="297"/>
      <c r="P4" s="297"/>
      <c r="Q4" s="297"/>
      <c r="R4" s="297"/>
      <c r="S4" s="297"/>
      <c r="T4" s="298"/>
      <c r="U4" s="296" t="s">
        <v>153</v>
      </c>
      <c r="V4" s="297"/>
      <c r="W4" s="297"/>
      <c r="X4" s="297"/>
      <c r="Y4" s="297"/>
      <c r="Z4" s="297"/>
      <c r="AA4" s="297"/>
      <c r="AB4" s="297"/>
      <c r="AC4" s="297"/>
      <c r="AD4" s="297"/>
      <c r="AE4" s="297"/>
      <c r="AF4" s="297"/>
      <c r="AG4" s="297"/>
      <c r="AH4" s="297"/>
      <c r="AI4" s="297"/>
      <c r="AJ4" s="297"/>
      <c r="AK4" s="297"/>
      <c r="AL4" s="297"/>
      <c r="AM4" s="297"/>
      <c r="AN4" s="297"/>
      <c r="AO4" s="297"/>
      <c r="AP4" s="297"/>
      <c r="AQ4" s="297"/>
      <c r="AR4" s="297"/>
      <c r="AS4" s="297"/>
      <c r="AT4" s="297"/>
      <c r="AU4" s="297"/>
      <c r="AV4" s="297"/>
      <c r="AW4" s="297"/>
      <c r="AX4" s="297"/>
      <c r="AY4" s="297"/>
      <c r="AZ4" s="297"/>
      <c r="BA4" s="298"/>
      <c r="BB4" s="75"/>
    </row>
    <row r="5" spans="1:54" ht="18.600000000000001" customHeight="1">
      <c r="A5" s="299" t="s">
        <v>154</v>
      </c>
      <c r="B5" s="300"/>
      <c r="C5" s="300"/>
      <c r="D5" s="300"/>
      <c r="E5" s="300"/>
      <c r="F5" s="76" t="s">
        <v>155</v>
      </c>
      <c r="G5" s="301">
        <f>'共通項目(入力)'!B9</f>
        <v>0</v>
      </c>
      <c r="H5" s="301"/>
      <c r="I5" s="301"/>
      <c r="J5" s="301"/>
      <c r="K5" s="301"/>
      <c r="L5" s="301"/>
      <c r="M5" s="301"/>
      <c r="N5" s="301"/>
      <c r="O5" s="301"/>
      <c r="P5" s="301"/>
      <c r="Q5" s="301"/>
      <c r="R5" s="301"/>
      <c r="S5" s="301"/>
      <c r="T5" s="302"/>
      <c r="U5" s="303"/>
      <c r="V5" s="304"/>
      <c r="W5" s="304"/>
      <c r="X5" s="304"/>
      <c r="Y5" s="304"/>
      <c r="Z5" s="304"/>
      <c r="AA5" s="304"/>
      <c r="AB5" s="304"/>
      <c r="AC5" s="304"/>
      <c r="AD5" s="304"/>
      <c r="AE5" s="304"/>
      <c r="AF5" s="304"/>
      <c r="AG5" s="304"/>
      <c r="AH5" s="304"/>
      <c r="AI5" s="304"/>
      <c r="AJ5" s="304"/>
      <c r="AK5" s="304"/>
      <c r="AL5" s="304"/>
      <c r="AM5" s="304"/>
      <c r="AN5" s="304"/>
      <c r="AO5" s="304"/>
      <c r="AP5" s="304"/>
      <c r="AQ5" s="304"/>
      <c r="AR5" s="304"/>
      <c r="AS5" s="304"/>
      <c r="AT5" s="304"/>
      <c r="AU5" s="304"/>
      <c r="AV5" s="304"/>
      <c r="AW5" s="304"/>
      <c r="AX5" s="304"/>
      <c r="AY5" s="304"/>
      <c r="AZ5" s="304"/>
      <c r="BA5" s="305"/>
      <c r="BB5" s="75" t="s">
        <v>156</v>
      </c>
    </row>
    <row r="6" spans="1:54" ht="18.600000000000001" customHeight="1">
      <c r="A6" s="312" t="s">
        <v>157</v>
      </c>
      <c r="B6" s="313"/>
      <c r="C6" s="313"/>
      <c r="D6" s="313"/>
      <c r="E6" s="313"/>
      <c r="F6" s="77" t="s">
        <v>155</v>
      </c>
      <c r="G6" s="314">
        <f>'共通項目(入力)'!B20</f>
        <v>0</v>
      </c>
      <c r="H6" s="314"/>
      <c r="I6" s="314"/>
      <c r="J6" s="314"/>
      <c r="K6" s="314"/>
      <c r="L6" s="314"/>
      <c r="M6" s="314"/>
      <c r="N6" s="314"/>
      <c r="O6" s="314"/>
      <c r="P6" s="314"/>
      <c r="Q6" s="314"/>
      <c r="R6" s="314"/>
      <c r="S6" s="314"/>
      <c r="T6" s="315"/>
      <c r="U6" s="306"/>
      <c r="V6" s="307"/>
      <c r="W6" s="307"/>
      <c r="X6" s="307"/>
      <c r="Y6" s="307"/>
      <c r="Z6" s="307"/>
      <c r="AA6" s="307"/>
      <c r="AB6" s="307"/>
      <c r="AC6" s="307"/>
      <c r="AD6" s="307"/>
      <c r="AE6" s="307"/>
      <c r="AF6" s="307"/>
      <c r="AG6" s="307"/>
      <c r="AH6" s="307"/>
      <c r="AI6" s="307"/>
      <c r="AJ6" s="307"/>
      <c r="AK6" s="307"/>
      <c r="AL6" s="307"/>
      <c r="AM6" s="307"/>
      <c r="AN6" s="307"/>
      <c r="AO6" s="307"/>
      <c r="AP6" s="307"/>
      <c r="AQ6" s="307"/>
      <c r="AR6" s="307"/>
      <c r="AS6" s="307"/>
      <c r="AT6" s="307"/>
      <c r="AU6" s="307"/>
      <c r="AV6" s="307"/>
      <c r="AW6" s="307"/>
      <c r="AX6" s="307"/>
      <c r="AY6" s="307"/>
      <c r="AZ6" s="307"/>
      <c r="BA6" s="308"/>
      <c r="BB6" s="75" t="s">
        <v>158</v>
      </c>
    </row>
    <row r="7" spans="1:54" ht="18.600000000000001" customHeight="1">
      <c r="A7" s="312" t="s">
        <v>159</v>
      </c>
      <c r="B7" s="313"/>
      <c r="C7" s="313"/>
      <c r="D7" s="313"/>
      <c r="E7" s="313"/>
      <c r="F7" s="77" t="s">
        <v>155</v>
      </c>
      <c r="G7" s="316">
        <f>'共通項目(入力)'!B18</f>
        <v>0</v>
      </c>
      <c r="H7" s="316"/>
      <c r="I7" s="316"/>
      <c r="J7" s="316"/>
      <c r="K7" s="316"/>
      <c r="L7" s="316"/>
      <c r="M7" s="316"/>
      <c r="N7" s="316"/>
      <c r="O7" s="316"/>
      <c r="P7" s="316"/>
      <c r="Q7" s="316"/>
      <c r="R7" s="316"/>
      <c r="S7" s="316"/>
      <c r="T7" s="317"/>
      <c r="U7" s="309"/>
      <c r="V7" s="310"/>
      <c r="W7" s="310"/>
      <c r="X7" s="310"/>
      <c r="Y7" s="310"/>
      <c r="Z7" s="310"/>
      <c r="AA7" s="310"/>
      <c r="AB7" s="310"/>
      <c r="AC7" s="310"/>
      <c r="AD7" s="310"/>
      <c r="AE7" s="310"/>
      <c r="AF7" s="310"/>
      <c r="AG7" s="310"/>
      <c r="AH7" s="310"/>
      <c r="AI7" s="310"/>
      <c r="AJ7" s="310"/>
      <c r="AK7" s="310"/>
      <c r="AL7" s="310"/>
      <c r="AM7" s="310"/>
      <c r="AN7" s="310"/>
      <c r="AO7" s="310"/>
      <c r="AP7" s="310"/>
      <c r="AQ7" s="310"/>
      <c r="AR7" s="310"/>
      <c r="AS7" s="310"/>
      <c r="AT7" s="310"/>
      <c r="AU7" s="310"/>
      <c r="AV7" s="310"/>
      <c r="AW7" s="310"/>
      <c r="AX7" s="310"/>
      <c r="AY7" s="310"/>
      <c r="AZ7" s="310"/>
      <c r="BA7" s="311"/>
      <c r="BB7" s="75" t="s">
        <v>160</v>
      </c>
    </row>
    <row r="8" spans="1:54" ht="18.600000000000001" customHeight="1">
      <c r="A8" s="78" t="s">
        <v>161</v>
      </c>
      <c r="B8" s="79"/>
      <c r="C8" s="79"/>
      <c r="D8" s="79"/>
      <c r="E8" s="79"/>
      <c r="F8" s="79"/>
      <c r="G8" s="79"/>
      <c r="H8" s="79"/>
      <c r="I8" s="79"/>
      <c r="J8" s="79"/>
      <c r="K8" s="79"/>
      <c r="L8" s="79"/>
      <c r="M8" s="79"/>
      <c r="N8" s="79"/>
      <c r="O8" s="79" t="s">
        <v>162</v>
      </c>
      <c r="P8" s="79"/>
      <c r="Q8" s="79"/>
      <c r="R8" s="79"/>
      <c r="S8" s="79"/>
      <c r="T8" s="79" t="s">
        <v>163</v>
      </c>
      <c r="U8" s="79"/>
      <c r="V8" s="79"/>
      <c r="W8" s="79"/>
      <c r="X8" s="79" t="s">
        <v>164</v>
      </c>
      <c r="Y8" s="79"/>
      <c r="Z8" s="79"/>
      <c r="AA8" s="79" t="s">
        <v>165</v>
      </c>
      <c r="AB8" s="79"/>
      <c r="AC8" s="79"/>
      <c r="AD8" s="79" t="s">
        <v>162</v>
      </c>
      <c r="AE8" s="79"/>
      <c r="AF8" s="79"/>
      <c r="AG8" s="79"/>
      <c r="AH8" s="79"/>
      <c r="AI8" s="79" t="s">
        <v>163</v>
      </c>
      <c r="AJ8" s="79"/>
      <c r="AK8" s="79"/>
      <c r="AL8" s="79"/>
      <c r="AM8" s="79" t="s">
        <v>164</v>
      </c>
      <c r="AN8" s="79"/>
      <c r="AO8" s="79"/>
      <c r="AP8" s="79"/>
      <c r="AQ8" s="79"/>
      <c r="AR8" s="79"/>
      <c r="AS8" s="79"/>
      <c r="AT8" s="79"/>
      <c r="AU8" s="79"/>
      <c r="AV8" s="79"/>
      <c r="AW8" s="79"/>
      <c r="AX8" s="79"/>
      <c r="AY8" s="79"/>
      <c r="AZ8" s="79"/>
      <c r="BA8" s="80"/>
      <c r="BB8" s="75"/>
    </row>
    <row r="9" spans="1:54" ht="13.5" customHeight="1">
      <c r="A9" s="323" t="s">
        <v>295</v>
      </c>
      <c r="B9" s="324"/>
      <c r="C9" s="324"/>
      <c r="D9" s="324"/>
      <c r="E9" s="324"/>
      <c r="F9" s="324"/>
      <c r="G9" s="324"/>
      <c r="H9" s="324"/>
      <c r="I9" s="324"/>
      <c r="J9" s="324"/>
      <c r="K9" s="324"/>
      <c r="L9" s="324"/>
      <c r="M9" s="324"/>
      <c r="N9" s="324"/>
      <c r="O9" s="324"/>
      <c r="P9" s="324"/>
      <c r="Q9" s="324"/>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2"/>
      <c r="BB9" s="75"/>
    </row>
    <row r="10" spans="1:54" ht="13.5" customHeight="1">
      <c r="A10" s="325"/>
      <c r="B10" s="262"/>
      <c r="C10" s="262"/>
      <c r="D10" s="262"/>
      <c r="E10" s="262"/>
      <c r="F10" s="262"/>
      <c r="G10" s="262"/>
      <c r="H10" s="262"/>
      <c r="I10" s="262"/>
      <c r="J10" s="262"/>
      <c r="K10" s="262"/>
      <c r="L10" s="262"/>
      <c r="M10" s="262"/>
      <c r="N10" s="262"/>
      <c r="O10" s="262"/>
      <c r="P10" s="262"/>
      <c r="Q10" s="262"/>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83"/>
      <c r="BB10" s="75"/>
    </row>
    <row r="11" spans="1:54" ht="13.5" customHeight="1">
      <c r="A11" s="318" t="s">
        <v>294</v>
      </c>
      <c r="B11" s="319"/>
      <c r="C11" s="319"/>
      <c r="D11" s="319"/>
      <c r="E11" s="319"/>
      <c r="F11" s="319"/>
      <c r="G11" s="319"/>
      <c r="H11" s="319"/>
      <c r="I11" s="319"/>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326" t="s">
        <v>369</v>
      </c>
      <c r="AM11" s="326"/>
      <c r="AN11" s="326"/>
      <c r="AO11" s="326"/>
      <c r="AP11" s="326"/>
      <c r="AQ11" s="326"/>
      <c r="AR11" s="326"/>
      <c r="AS11" s="326"/>
      <c r="AT11" s="326"/>
      <c r="AU11" s="326"/>
      <c r="AV11" s="326"/>
      <c r="AW11" s="326"/>
      <c r="AX11" s="326"/>
      <c r="AY11" s="326"/>
      <c r="AZ11" s="326"/>
      <c r="BA11" s="83"/>
      <c r="BB11" s="75"/>
    </row>
    <row r="12" spans="1:54" ht="13.5" customHeight="1">
      <c r="A12" s="318"/>
      <c r="B12" s="319"/>
      <c r="C12" s="319"/>
      <c r="D12" s="319"/>
      <c r="E12" s="319"/>
      <c r="F12" s="319"/>
      <c r="G12" s="319"/>
      <c r="H12" s="319"/>
      <c r="I12" s="319"/>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326"/>
      <c r="AM12" s="326"/>
      <c r="AN12" s="326"/>
      <c r="AO12" s="326"/>
      <c r="AP12" s="326"/>
      <c r="AQ12" s="326"/>
      <c r="AR12" s="326"/>
      <c r="AS12" s="326"/>
      <c r="AT12" s="326"/>
      <c r="AU12" s="326"/>
      <c r="AV12" s="326"/>
      <c r="AW12" s="326"/>
      <c r="AX12" s="326"/>
      <c r="AY12" s="326"/>
      <c r="AZ12" s="326"/>
      <c r="BA12" s="83"/>
      <c r="BB12" s="75"/>
    </row>
    <row r="13" spans="1:54" ht="13.5" customHeight="1">
      <c r="A13" s="84"/>
      <c r="B13" s="320" t="s">
        <v>451</v>
      </c>
      <c r="C13" s="321"/>
      <c r="D13" s="321"/>
      <c r="E13" s="321"/>
      <c r="F13" s="321"/>
      <c r="G13" s="321"/>
      <c r="H13" s="321"/>
      <c r="I13" s="321"/>
      <c r="J13" s="321"/>
      <c r="K13" s="321"/>
      <c r="L13" s="321"/>
      <c r="M13" s="321"/>
      <c r="N13" s="321"/>
      <c r="O13" s="321"/>
      <c r="P13" s="321"/>
      <c r="Q13" s="321"/>
      <c r="R13" s="321"/>
      <c r="S13" s="321"/>
      <c r="T13" s="321"/>
      <c r="U13" s="321"/>
      <c r="V13" s="321"/>
      <c r="W13" s="321"/>
      <c r="X13" s="321"/>
      <c r="Y13" s="321"/>
      <c r="Z13" s="321"/>
      <c r="AA13" s="321"/>
      <c r="AB13" s="321"/>
      <c r="AC13" s="321"/>
      <c r="AD13" s="321"/>
      <c r="AE13" s="321"/>
      <c r="AF13" s="321"/>
      <c r="AG13" s="321"/>
      <c r="AH13" s="321"/>
      <c r="AI13" s="321"/>
      <c r="AJ13" s="321"/>
      <c r="AK13" s="321"/>
      <c r="AL13" s="321"/>
      <c r="AM13" s="321"/>
      <c r="AN13" s="321"/>
      <c r="AO13" s="321"/>
      <c r="AP13" s="321"/>
      <c r="AQ13" s="321"/>
      <c r="AR13" s="321"/>
      <c r="AS13" s="321"/>
      <c r="AT13" s="321"/>
      <c r="AU13" s="321"/>
      <c r="AV13" s="321"/>
      <c r="AW13" s="321"/>
      <c r="AX13" s="321"/>
      <c r="AY13" s="321"/>
      <c r="AZ13" s="321"/>
      <c r="BA13" s="322"/>
      <c r="BB13" s="75"/>
    </row>
    <row r="14" spans="1:54" ht="13.5" customHeight="1">
      <c r="A14" s="84"/>
      <c r="B14" s="321"/>
      <c r="C14" s="321"/>
      <c r="D14" s="321"/>
      <c r="E14" s="321"/>
      <c r="F14" s="321"/>
      <c r="G14" s="321"/>
      <c r="H14" s="321"/>
      <c r="I14" s="321"/>
      <c r="J14" s="321"/>
      <c r="K14" s="321"/>
      <c r="L14" s="321"/>
      <c r="M14" s="321"/>
      <c r="N14" s="321"/>
      <c r="O14" s="321"/>
      <c r="P14" s="321"/>
      <c r="Q14" s="321"/>
      <c r="R14" s="321"/>
      <c r="S14" s="321"/>
      <c r="T14" s="321"/>
      <c r="U14" s="321"/>
      <c r="V14" s="321"/>
      <c r="W14" s="321"/>
      <c r="X14" s="321"/>
      <c r="Y14" s="321"/>
      <c r="Z14" s="321"/>
      <c r="AA14" s="321"/>
      <c r="AB14" s="321"/>
      <c r="AC14" s="321"/>
      <c r="AD14" s="321"/>
      <c r="AE14" s="321"/>
      <c r="AF14" s="321"/>
      <c r="AG14" s="321"/>
      <c r="AH14" s="321"/>
      <c r="AI14" s="321"/>
      <c r="AJ14" s="321"/>
      <c r="AK14" s="321"/>
      <c r="AL14" s="321"/>
      <c r="AM14" s="321"/>
      <c r="AN14" s="321"/>
      <c r="AO14" s="321"/>
      <c r="AP14" s="321"/>
      <c r="AQ14" s="321"/>
      <c r="AR14" s="321"/>
      <c r="AS14" s="321"/>
      <c r="AT14" s="321"/>
      <c r="AU14" s="321"/>
      <c r="AV14" s="321"/>
      <c r="AW14" s="321"/>
      <c r="AX14" s="321"/>
      <c r="AY14" s="321"/>
      <c r="AZ14" s="321"/>
      <c r="BA14" s="322"/>
      <c r="BB14" s="75"/>
    </row>
    <row r="15" spans="1:54" ht="13.5" customHeight="1">
      <c r="A15" s="84"/>
      <c r="B15" s="321"/>
      <c r="C15" s="321"/>
      <c r="D15" s="321"/>
      <c r="E15" s="321"/>
      <c r="F15" s="321"/>
      <c r="G15" s="321"/>
      <c r="H15" s="321"/>
      <c r="I15" s="321"/>
      <c r="J15" s="321"/>
      <c r="K15" s="321"/>
      <c r="L15" s="321"/>
      <c r="M15" s="321"/>
      <c r="N15" s="321"/>
      <c r="O15" s="321"/>
      <c r="P15" s="321"/>
      <c r="Q15" s="321"/>
      <c r="R15" s="321"/>
      <c r="S15" s="321"/>
      <c r="T15" s="321"/>
      <c r="U15" s="321"/>
      <c r="V15" s="321"/>
      <c r="W15" s="321"/>
      <c r="X15" s="321"/>
      <c r="Y15" s="321"/>
      <c r="Z15" s="321"/>
      <c r="AA15" s="321"/>
      <c r="AB15" s="321"/>
      <c r="AC15" s="321"/>
      <c r="AD15" s="321"/>
      <c r="AE15" s="321"/>
      <c r="AF15" s="321"/>
      <c r="AG15" s="321"/>
      <c r="AH15" s="321"/>
      <c r="AI15" s="321"/>
      <c r="AJ15" s="321"/>
      <c r="AK15" s="321"/>
      <c r="AL15" s="321"/>
      <c r="AM15" s="321"/>
      <c r="AN15" s="321"/>
      <c r="AO15" s="321"/>
      <c r="AP15" s="321"/>
      <c r="AQ15" s="321"/>
      <c r="AR15" s="321"/>
      <c r="AS15" s="321"/>
      <c r="AT15" s="321"/>
      <c r="AU15" s="321"/>
      <c r="AV15" s="321"/>
      <c r="AW15" s="321"/>
      <c r="AX15" s="321"/>
      <c r="AY15" s="321"/>
      <c r="AZ15" s="321"/>
      <c r="BA15" s="322"/>
      <c r="BB15" s="75"/>
    </row>
    <row r="16" spans="1:54" ht="13.5" customHeight="1">
      <c r="A16" s="84"/>
      <c r="B16" s="321"/>
      <c r="C16" s="321"/>
      <c r="D16" s="321"/>
      <c r="E16" s="321"/>
      <c r="F16" s="321"/>
      <c r="G16" s="321"/>
      <c r="H16" s="321"/>
      <c r="I16" s="321"/>
      <c r="J16" s="321"/>
      <c r="K16" s="321"/>
      <c r="L16" s="321"/>
      <c r="M16" s="321"/>
      <c r="N16" s="321"/>
      <c r="O16" s="321"/>
      <c r="P16" s="321"/>
      <c r="Q16" s="321"/>
      <c r="R16" s="321"/>
      <c r="S16" s="321"/>
      <c r="T16" s="321"/>
      <c r="U16" s="321"/>
      <c r="V16" s="321"/>
      <c r="W16" s="321"/>
      <c r="X16" s="321"/>
      <c r="Y16" s="321"/>
      <c r="Z16" s="321"/>
      <c r="AA16" s="321"/>
      <c r="AB16" s="321"/>
      <c r="AC16" s="321"/>
      <c r="AD16" s="321"/>
      <c r="AE16" s="321"/>
      <c r="AF16" s="321"/>
      <c r="AG16" s="321"/>
      <c r="AH16" s="321"/>
      <c r="AI16" s="321"/>
      <c r="AJ16" s="321"/>
      <c r="AK16" s="321"/>
      <c r="AL16" s="321"/>
      <c r="AM16" s="321"/>
      <c r="AN16" s="321"/>
      <c r="AO16" s="321"/>
      <c r="AP16" s="321"/>
      <c r="AQ16" s="321"/>
      <c r="AR16" s="321"/>
      <c r="AS16" s="321"/>
      <c r="AT16" s="321"/>
      <c r="AU16" s="321"/>
      <c r="AV16" s="321"/>
      <c r="AW16" s="321"/>
      <c r="AX16" s="321"/>
      <c r="AY16" s="321"/>
      <c r="AZ16" s="321"/>
      <c r="BA16" s="322"/>
      <c r="BB16" s="75"/>
    </row>
    <row r="17" spans="1:54" ht="13.5" customHeight="1">
      <c r="A17" s="84"/>
      <c r="B17" s="321"/>
      <c r="C17" s="321"/>
      <c r="D17" s="321"/>
      <c r="E17" s="321"/>
      <c r="F17" s="321"/>
      <c r="G17" s="321"/>
      <c r="H17" s="321"/>
      <c r="I17" s="321"/>
      <c r="J17" s="321"/>
      <c r="K17" s="321"/>
      <c r="L17" s="321"/>
      <c r="M17" s="321"/>
      <c r="N17" s="321"/>
      <c r="O17" s="321"/>
      <c r="P17" s="321"/>
      <c r="Q17" s="321"/>
      <c r="R17" s="321"/>
      <c r="S17" s="321"/>
      <c r="T17" s="321"/>
      <c r="U17" s="321"/>
      <c r="V17" s="321"/>
      <c r="W17" s="321"/>
      <c r="X17" s="321"/>
      <c r="Y17" s="321"/>
      <c r="Z17" s="321"/>
      <c r="AA17" s="321"/>
      <c r="AB17" s="321"/>
      <c r="AC17" s="321"/>
      <c r="AD17" s="321"/>
      <c r="AE17" s="321"/>
      <c r="AF17" s="321"/>
      <c r="AG17" s="321"/>
      <c r="AH17" s="321"/>
      <c r="AI17" s="321"/>
      <c r="AJ17" s="321"/>
      <c r="AK17" s="321"/>
      <c r="AL17" s="321"/>
      <c r="AM17" s="321"/>
      <c r="AN17" s="321"/>
      <c r="AO17" s="321"/>
      <c r="AP17" s="321"/>
      <c r="AQ17" s="321"/>
      <c r="AR17" s="321"/>
      <c r="AS17" s="321"/>
      <c r="AT17" s="321"/>
      <c r="AU17" s="321"/>
      <c r="AV17" s="321"/>
      <c r="AW17" s="321"/>
      <c r="AX17" s="321"/>
      <c r="AY17" s="321"/>
      <c r="AZ17" s="321"/>
      <c r="BA17" s="322"/>
      <c r="BB17" s="75"/>
    </row>
    <row r="18" spans="1:54" ht="13.5" customHeight="1">
      <c r="A18" s="84"/>
      <c r="B18" s="321"/>
      <c r="C18" s="321"/>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321"/>
      <c r="AL18" s="321"/>
      <c r="AM18" s="321"/>
      <c r="AN18" s="321"/>
      <c r="AO18" s="321"/>
      <c r="AP18" s="321"/>
      <c r="AQ18" s="321"/>
      <c r="AR18" s="321"/>
      <c r="AS18" s="321"/>
      <c r="AT18" s="321"/>
      <c r="AU18" s="321"/>
      <c r="AV18" s="321"/>
      <c r="AW18" s="321"/>
      <c r="AX18" s="321"/>
      <c r="AY18" s="321"/>
      <c r="AZ18" s="321"/>
      <c r="BA18" s="322"/>
      <c r="BB18" s="75"/>
    </row>
    <row r="19" spans="1:54" ht="13.5" customHeight="1">
      <c r="A19" s="84"/>
      <c r="B19" s="321"/>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1"/>
      <c r="AM19" s="321"/>
      <c r="AN19" s="321"/>
      <c r="AO19" s="321"/>
      <c r="AP19" s="321"/>
      <c r="AQ19" s="321"/>
      <c r="AR19" s="321"/>
      <c r="AS19" s="321"/>
      <c r="AT19" s="321"/>
      <c r="AU19" s="321"/>
      <c r="AV19" s="321"/>
      <c r="AW19" s="321"/>
      <c r="AX19" s="321"/>
      <c r="AY19" s="321"/>
      <c r="AZ19" s="321"/>
      <c r="BA19" s="322"/>
      <c r="BB19" s="85" t="s">
        <v>166</v>
      </c>
    </row>
    <row r="20" spans="1:54" ht="13.5" customHeight="1">
      <c r="A20" s="84"/>
      <c r="B20" s="321"/>
      <c r="C20" s="321"/>
      <c r="D20" s="321"/>
      <c r="E20" s="321"/>
      <c r="F20" s="321"/>
      <c r="G20" s="321"/>
      <c r="H20" s="321"/>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1"/>
      <c r="AJ20" s="321"/>
      <c r="AK20" s="321"/>
      <c r="AL20" s="321"/>
      <c r="AM20" s="321"/>
      <c r="AN20" s="321"/>
      <c r="AO20" s="321"/>
      <c r="AP20" s="321"/>
      <c r="AQ20" s="321"/>
      <c r="AR20" s="321"/>
      <c r="AS20" s="321"/>
      <c r="AT20" s="321"/>
      <c r="AU20" s="321"/>
      <c r="AV20" s="321"/>
      <c r="AW20" s="321"/>
      <c r="AX20" s="321"/>
      <c r="AY20" s="321"/>
      <c r="AZ20" s="321"/>
      <c r="BA20" s="322"/>
      <c r="BB20" s="85" t="s">
        <v>167</v>
      </c>
    </row>
    <row r="21" spans="1:54" ht="13.5" customHeight="1">
      <c r="A21" s="84"/>
      <c r="B21" s="321"/>
      <c r="C21" s="321"/>
      <c r="D21" s="321"/>
      <c r="E21" s="321"/>
      <c r="F21" s="321"/>
      <c r="G21" s="321"/>
      <c r="H21" s="321"/>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1"/>
      <c r="AK21" s="321"/>
      <c r="AL21" s="321"/>
      <c r="AM21" s="321"/>
      <c r="AN21" s="321"/>
      <c r="AO21" s="321"/>
      <c r="AP21" s="321"/>
      <c r="AQ21" s="321"/>
      <c r="AR21" s="321"/>
      <c r="AS21" s="321"/>
      <c r="AT21" s="321"/>
      <c r="AU21" s="321"/>
      <c r="AV21" s="321"/>
      <c r="AW21" s="321"/>
      <c r="AX21" s="321"/>
      <c r="AY21" s="321"/>
      <c r="AZ21" s="321"/>
      <c r="BA21" s="322"/>
      <c r="BB21" s="85" t="s">
        <v>168</v>
      </c>
    </row>
    <row r="22" spans="1:54" ht="13.5" customHeight="1">
      <c r="A22" s="84"/>
      <c r="B22" s="321"/>
      <c r="C22" s="321"/>
      <c r="D22" s="321"/>
      <c r="E22" s="321"/>
      <c r="F22" s="321"/>
      <c r="G22" s="321"/>
      <c r="H22" s="321"/>
      <c r="I22" s="321"/>
      <c r="J22" s="321"/>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c r="AJ22" s="321"/>
      <c r="AK22" s="321"/>
      <c r="AL22" s="321"/>
      <c r="AM22" s="321"/>
      <c r="AN22" s="321"/>
      <c r="AO22" s="321"/>
      <c r="AP22" s="321"/>
      <c r="AQ22" s="321"/>
      <c r="AR22" s="321"/>
      <c r="AS22" s="321"/>
      <c r="AT22" s="321"/>
      <c r="AU22" s="321"/>
      <c r="AV22" s="321"/>
      <c r="AW22" s="321"/>
      <c r="AX22" s="321"/>
      <c r="AY22" s="321"/>
      <c r="AZ22" s="321"/>
      <c r="BA22" s="322"/>
      <c r="BB22" s="75"/>
    </row>
    <row r="23" spans="1:54" ht="13.5" customHeight="1">
      <c r="A23" s="84"/>
      <c r="B23" s="321"/>
      <c r="C23" s="321"/>
      <c r="D23" s="321"/>
      <c r="E23" s="321"/>
      <c r="F23" s="321"/>
      <c r="G23" s="321"/>
      <c r="H23" s="321"/>
      <c r="I23" s="321"/>
      <c r="J23" s="321"/>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L23" s="321"/>
      <c r="AM23" s="321"/>
      <c r="AN23" s="321"/>
      <c r="AO23" s="321"/>
      <c r="AP23" s="321"/>
      <c r="AQ23" s="321"/>
      <c r="AR23" s="321"/>
      <c r="AS23" s="321"/>
      <c r="AT23" s="321"/>
      <c r="AU23" s="321"/>
      <c r="AV23" s="321"/>
      <c r="AW23" s="321"/>
      <c r="AX23" s="321"/>
      <c r="AY23" s="321"/>
      <c r="AZ23" s="321"/>
      <c r="BA23" s="322"/>
      <c r="BB23" s="85" t="s">
        <v>169</v>
      </c>
    </row>
    <row r="24" spans="1:54" ht="13.5" customHeight="1">
      <c r="A24" s="318" t="s">
        <v>296</v>
      </c>
      <c r="B24" s="319"/>
      <c r="C24" s="319"/>
      <c r="D24" s="319"/>
      <c r="E24" s="319"/>
      <c r="F24" s="319"/>
      <c r="G24" s="319"/>
      <c r="H24" s="319"/>
      <c r="I24" s="319"/>
      <c r="J24" s="319"/>
      <c r="K24" s="319"/>
      <c r="L24" s="319"/>
      <c r="M24" s="319"/>
      <c r="N24" s="319"/>
      <c r="O24" s="70"/>
      <c r="P24" s="70"/>
      <c r="Q24" s="70"/>
      <c r="R24" s="70"/>
      <c r="S24" s="70"/>
      <c r="T24" s="70"/>
      <c r="U24" s="70"/>
      <c r="V24" s="70"/>
      <c r="W24" s="70"/>
      <c r="X24" s="70"/>
      <c r="Y24" s="70"/>
      <c r="Z24" s="70"/>
      <c r="AA24" s="70"/>
      <c r="AB24" s="70"/>
      <c r="AC24" s="70"/>
      <c r="AD24" s="70"/>
      <c r="AE24" s="70"/>
      <c r="AF24" s="70"/>
      <c r="AG24" s="70"/>
      <c r="AH24" s="70"/>
      <c r="AI24" s="70"/>
      <c r="AJ24" s="70"/>
      <c r="AK24" s="70"/>
      <c r="AL24" s="326" t="s">
        <v>369</v>
      </c>
      <c r="AM24" s="326"/>
      <c r="AN24" s="326"/>
      <c r="AO24" s="326"/>
      <c r="AP24" s="326"/>
      <c r="AQ24" s="326"/>
      <c r="AR24" s="326"/>
      <c r="AS24" s="326"/>
      <c r="AT24" s="326"/>
      <c r="AU24" s="326"/>
      <c r="AV24" s="326"/>
      <c r="AW24" s="326"/>
      <c r="AX24" s="326"/>
      <c r="AY24" s="326"/>
      <c r="AZ24" s="326"/>
      <c r="BA24" s="83"/>
      <c r="BB24" s="85" t="s">
        <v>170</v>
      </c>
    </row>
    <row r="25" spans="1:54" ht="13.5" customHeight="1">
      <c r="A25" s="318"/>
      <c r="B25" s="319"/>
      <c r="C25" s="319"/>
      <c r="D25" s="319"/>
      <c r="E25" s="319"/>
      <c r="F25" s="319"/>
      <c r="G25" s="319"/>
      <c r="H25" s="319"/>
      <c r="I25" s="319"/>
      <c r="J25" s="319"/>
      <c r="K25" s="319"/>
      <c r="L25" s="319"/>
      <c r="M25" s="319"/>
      <c r="N25" s="319"/>
      <c r="O25" s="70"/>
      <c r="P25" s="70"/>
      <c r="Q25" s="70"/>
      <c r="R25" s="70"/>
      <c r="S25" s="70"/>
      <c r="T25" s="70"/>
      <c r="U25" s="70"/>
      <c r="V25" s="70"/>
      <c r="W25" s="70"/>
      <c r="X25" s="70"/>
      <c r="Y25" s="70"/>
      <c r="Z25" s="70"/>
      <c r="AA25" s="70"/>
      <c r="AB25" s="70"/>
      <c r="AC25" s="70"/>
      <c r="AD25" s="70"/>
      <c r="AE25" s="70"/>
      <c r="AF25" s="70"/>
      <c r="AG25" s="70"/>
      <c r="AH25" s="70"/>
      <c r="AI25" s="70"/>
      <c r="AJ25" s="70"/>
      <c r="AK25" s="70"/>
      <c r="AL25" s="326"/>
      <c r="AM25" s="326"/>
      <c r="AN25" s="326"/>
      <c r="AO25" s="326"/>
      <c r="AP25" s="326"/>
      <c r="AQ25" s="326"/>
      <c r="AR25" s="326"/>
      <c r="AS25" s="326"/>
      <c r="AT25" s="326"/>
      <c r="AU25" s="326"/>
      <c r="AV25" s="326"/>
      <c r="AW25" s="326"/>
      <c r="AX25" s="326"/>
      <c r="AY25" s="326"/>
      <c r="AZ25" s="326"/>
      <c r="BA25" s="83"/>
      <c r="BB25" s="75"/>
    </row>
    <row r="26" spans="1:54" ht="13.5" customHeight="1">
      <c r="A26" s="84"/>
      <c r="B26" s="321"/>
      <c r="C26" s="321"/>
      <c r="D26" s="321"/>
      <c r="E26" s="321"/>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1"/>
      <c r="AM26" s="321"/>
      <c r="AN26" s="321"/>
      <c r="AO26" s="321"/>
      <c r="AP26" s="321"/>
      <c r="AQ26" s="321"/>
      <c r="AR26" s="321"/>
      <c r="AS26" s="321"/>
      <c r="AT26" s="321"/>
      <c r="AU26" s="321"/>
      <c r="AV26" s="321"/>
      <c r="AW26" s="321"/>
      <c r="AX26" s="321"/>
      <c r="AY26" s="321"/>
      <c r="AZ26" s="321"/>
      <c r="BA26" s="322"/>
      <c r="BB26" s="75"/>
    </row>
    <row r="27" spans="1:54" ht="13.5" customHeight="1">
      <c r="A27" s="84"/>
      <c r="B27" s="321"/>
      <c r="C27" s="321"/>
      <c r="D27" s="321"/>
      <c r="E27" s="321"/>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1"/>
      <c r="AM27" s="321"/>
      <c r="AN27" s="321"/>
      <c r="AO27" s="321"/>
      <c r="AP27" s="321"/>
      <c r="AQ27" s="321"/>
      <c r="AR27" s="321"/>
      <c r="AS27" s="321"/>
      <c r="AT27" s="321"/>
      <c r="AU27" s="321"/>
      <c r="AV27" s="321"/>
      <c r="AW27" s="321"/>
      <c r="AX27" s="321"/>
      <c r="AY27" s="321"/>
      <c r="AZ27" s="321"/>
      <c r="BA27" s="322"/>
      <c r="BB27" s="75"/>
    </row>
    <row r="28" spans="1:54" ht="13.5" customHeight="1">
      <c r="A28" s="84"/>
      <c r="B28" s="321"/>
      <c r="C28" s="321"/>
      <c r="D28" s="321"/>
      <c r="E28" s="321"/>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1"/>
      <c r="AM28" s="321"/>
      <c r="AN28" s="321"/>
      <c r="AO28" s="321"/>
      <c r="AP28" s="321"/>
      <c r="AQ28" s="321"/>
      <c r="AR28" s="321"/>
      <c r="AS28" s="321"/>
      <c r="AT28" s="321"/>
      <c r="AU28" s="321"/>
      <c r="AV28" s="321"/>
      <c r="AW28" s="321"/>
      <c r="AX28" s="321"/>
      <c r="AY28" s="321"/>
      <c r="AZ28" s="321"/>
      <c r="BA28" s="322"/>
      <c r="BB28" s="75"/>
    </row>
    <row r="29" spans="1:54" ht="13.5" customHeight="1">
      <c r="A29" s="84"/>
      <c r="B29" s="321"/>
      <c r="C29" s="321"/>
      <c r="D29" s="321"/>
      <c r="E29" s="321"/>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1"/>
      <c r="AM29" s="321"/>
      <c r="AN29" s="321"/>
      <c r="AO29" s="321"/>
      <c r="AP29" s="321"/>
      <c r="AQ29" s="321"/>
      <c r="AR29" s="321"/>
      <c r="AS29" s="321"/>
      <c r="AT29" s="321"/>
      <c r="AU29" s="321"/>
      <c r="AV29" s="321"/>
      <c r="AW29" s="321"/>
      <c r="AX29" s="321"/>
      <c r="AY29" s="321"/>
      <c r="AZ29" s="321"/>
      <c r="BA29" s="322"/>
      <c r="BB29" s="75"/>
    </row>
    <row r="30" spans="1:54" ht="13.5" customHeight="1">
      <c r="A30" s="84"/>
      <c r="B30" s="321"/>
      <c r="C30" s="321"/>
      <c r="D30" s="321"/>
      <c r="E30" s="321"/>
      <c r="F30" s="321"/>
      <c r="G30" s="321"/>
      <c r="H30" s="321"/>
      <c r="I30" s="321"/>
      <c r="J30" s="321"/>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321"/>
      <c r="AL30" s="321"/>
      <c r="AM30" s="321"/>
      <c r="AN30" s="321"/>
      <c r="AO30" s="321"/>
      <c r="AP30" s="321"/>
      <c r="AQ30" s="321"/>
      <c r="AR30" s="321"/>
      <c r="AS30" s="321"/>
      <c r="AT30" s="321"/>
      <c r="AU30" s="321"/>
      <c r="AV30" s="321"/>
      <c r="AW30" s="321"/>
      <c r="AX30" s="321"/>
      <c r="AY30" s="321"/>
      <c r="AZ30" s="321"/>
      <c r="BA30" s="322"/>
      <c r="BB30" s="75"/>
    </row>
    <row r="31" spans="1:54" ht="13.5" customHeight="1">
      <c r="A31" s="84"/>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21"/>
      <c r="AL31" s="321"/>
      <c r="AM31" s="321"/>
      <c r="AN31" s="321"/>
      <c r="AO31" s="321"/>
      <c r="AP31" s="321"/>
      <c r="AQ31" s="321"/>
      <c r="AR31" s="321"/>
      <c r="AS31" s="321"/>
      <c r="AT31" s="321"/>
      <c r="AU31" s="321"/>
      <c r="AV31" s="321"/>
      <c r="AW31" s="321"/>
      <c r="AX31" s="321"/>
      <c r="AY31" s="321"/>
      <c r="AZ31" s="321"/>
      <c r="BA31" s="322"/>
      <c r="BB31" s="75"/>
    </row>
    <row r="32" spans="1:54" ht="13.5" customHeight="1">
      <c r="A32" s="84"/>
      <c r="B32" s="321"/>
      <c r="C32" s="321"/>
      <c r="D32" s="321"/>
      <c r="E32" s="321"/>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21"/>
      <c r="AM32" s="321"/>
      <c r="AN32" s="321"/>
      <c r="AO32" s="321"/>
      <c r="AP32" s="321"/>
      <c r="AQ32" s="321"/>
      <c r="AR32" s="321"/>
      <c r="AS32" s="321"/>
      <c r="AT32" s="321"/>
      <c r="AU32" s="321"/>
      <c r="AV32" s="321"/>
      <c r="AW32" s="321"/>
      <c r="AX32" s="321"/>
      <c r="AY32" s="321"/>
      <c r="AZ32" s="321"/>
      <c r="BA32" s="322"/>
      <c r="BB32" s="75"/>
    </row>
    <row r="33" spans="1:84" ht="13.5" customHeight="1">
      <c r="A33" s="84"/>
      <c r="B33" s="321"/>
      <c r="C33" s="321"/>
      <c r="D33" s="321"/>
      <c r="E33" s="321"/>
      <c r="F33" s="321"/>
      <c r="G33" s="321"/>
      <c r="H33" s="321"/>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321"/>
      <c r="AM33" s="321"/>
      <c r="AN33" s="321"/>
      <c r="AO33" s="321"/>
      <c r="AP33" s="321"/>
      <c r="AQ33" s="321"/>
      <c r="AR33" s="321"/>
      <c r="AS33" s="321"/>
      <c r="AT33" s="321"/>
      <c r="AU33" s="321"/>
      <c r="AV33" s="321"/>
      <c r="AW33" s="321"/>
      <c r="AX33" s="321"/>
      <c r="AY33" s="321"/>
      <c r="AZ33" s="321"/>
      <c r="BA33" s="322"/>
      <c r="BB33" s="75"/>
    </row>
    <row r="34" spans="1:84" ht="13.5" customHeight="1">
      <c r="A34" s="84"/>
      <c r="B34" s="321"/>
      <c r="C34" s="321"/>
      <c r="D34" s="321"/>
      <c r="E34" s="321"/>
      <c r="F34" s="321"/>
      <c r="G34" s="321"/>
      <c r="H34" s="321"/>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321"/>
      <c r="AP34" s="321"/>
      <c r="AQ34" s="321"/>
      <c r="AR34" s="321"/>
      <c r="AS34" s="321"/>
      <c r="AT34" s="321"/>
      <c r="AU34" s="321"/>
      <c r="AV34" s="321"/>
      <c r="AW34" s="321"/>
      <c r="AX34" s="321"/>
      <c r="AY34" s="321"/>
      <c r="AZ34" s="321"/>
      <c r="BA34" s="322"/>
      <c r="BB34" s="75"/>
    </row>
    <row r="35" spans="1:84" ht="13.5" customHeight="1">
      <c r="A35" s="84"/>
      <c r="B35" s="321"/>
      <c r="C35" s="321"/>
      <c r="D35" s="321"/>
      <c r="E35" s="321"/>
      <c r="F35" s="321"/>
      <c r="G35" s="321"/>
      <c r="H35" s="321"/>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21"/>
      <c r="AM35" s="321"/>
      <c r="AN35" s="321"/>
      <c r="AO35" s="321"/>
      <c r="AP35" s="321"/>
      <c r="AQ35" s="321"/>
      <c r="AR35" s="321"/>
      <c r="AS35" s="321"/>
      <c r="AT35" s="321"/>
      <c r="AU35" s="321"/>
      <c r="AV35" s="321"/>
      <c r="AW35" s="321"/>
      <c r="AX35" s="321"/>
      <c r="AY35" s="321"/>
      <c r="AZ35" s="321"/>
      <c r="BA35" s="322"/>
      <c r="BB35" s="75"/>
    </row>
    <row r="36" spans="1:84" ht="13.5" customHeight="1">
      <c r="A36" s="84"/>
      <c r="B36" s="321"/>
      <c r="C36" s="321"/>
      <c r="D36" s="321"/>
      <c r="E36" s="321"/>
      <c r="F36" s="321"/>
      <c r="G36" s="321"/>
      <c r="H36" s="321"/>
      <c r="I36" s="321"/>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1"/>
      <c r="AK36" s="321"/>
      <c r="AL36" s="321"/>
      <c r="AM36" s="321"/>
      <c r="AN36" s="321"/>
      <c r="AO36" s="321"/>
      <c r="AP36" s="321"/>
      <c r="AQ36" s="321"/>
      <c r="AR36" s="321"/>
      <c r="AS36" s="321"/>
      <c r="AT36" s="321"/>
      <c r="AU36" s="321"/>
      <c r="AV36" s="321"/>
      <c r="AW36" s="321"/>
      <c r="AX36" s="321"/>
      <c r="AY36" s="321"/>
      <c r="AZ36" s="321"/>
      <c r="BA36" s="322"/>
      <c r="BB36" s="75"/>
    </row>
    <row r="37" spans="1:84" ht="13.5" customHeight="1">
      <c r="A37" s="289" t="s">
        <v>171</v>
      </c>
      <c r="B37" s="290"/>
      <c r="C37" s="290"/>
      <c r="D37" s="290"/>
      <c r="E37" s="290"/>
      <c r="F37" s="290"/>
      <c r="G37" s="290"/>
      <c r="H37" s="290"/>
      <c r="I37" s="290"/>
      <c r="J37" s="291"/>
      <c r="K37" s="289" t="s">
        <v>172</v>
      </c>
      <c r="L37" s="290"/>
      <c r="M37" s="290"/>
      <c r="N37" s="290"/>
      <c r="O37" s="290"/>
      <c r="P37" s="290"/>
      <c r="Q37" s="290"/>
      <c r="R37" s="290"/>
      <c r="S37" s="290"/>
      <c r="T37" s="290"/>
      <c r="U37" s="290"/>
      <c r="V37" s="290"/>
      <c r="W37" s="290"/>
      <c r="X37" s="290"/>
      <c r="Y37" s="290"/>
      <c r="Z37" s="290"/>
      <c r="AA37" s="290"/>
      <c r="AB37" s="291"/>
      <c r="AC37" s="327" t="s">
        <v>173</v>
      </c>
      <c r="AD37" s="327"/>
      <c r="AE37" s="327"/>
      <c r="AF37" s="327"/>
      <c r="AG37" s="327"/>
      <c r="AH37" s="327"/>
      <c r="AI37" s="327"/>
      <c r="AJ37" s="327"/>
      <c r="AK37" s="327"/>
      <c r="AL37" s="327"/>
      <c r="AM37" s="327"/>
      <c r="AN37" s="327"/>
      <c r="AO37" s="327"/>
      <c r="AP37" s="327"/>
      <c r="AQ37" s="327"/>
      <c r="AR37" s="327"/>
      <c r="AS37" s="327"/>
      <c r="AT37" s="327"/>
      <c r="AU37" s="327" t="s">
        <v>174</v>
      </c>
      <c r="AV37" s="327"/>
      <c r="AW37" s="327"/>
      <c r="AX37" s="327"/>
      <c r="AY37" s="327"/>
      <c r="AZ37" s="327"/>
      <c r="BA37" s="327"/>
      <c r="BB37" s="75"/>
    </row>
    <row r="38" spans="1:84" ht="13.5" customHeight="1">
      <c r="A38" s="293" t="s">
        <v>175</v>
      </c>
      <c r="B38" s="294"/>
      <c r="C38" s="294"/>
      <c r="D38" s="294"/>
      <c r="E38" s="294"/>
      <c r="F38" s="294"/>
      <c r="G38" s="294"/>
      <c r="H38" s="294"/>
      <c r="I38" s="294"/>
      <c r="J38" s="295"/>
      <c r="K38" s="293" t="s">
        <v>176</v>
      </c>
      <c r="L38" s="294"/>
      <c r="M38" s="294"/>
      <c r="N38" s="294"/>
      <c r="O38" s="294"/>
      <c r="P38" s="294"/>
      <c r="Q38" s="294"/>
      <c r="R38" s="294"/>
      <c r="S38" s="294"/>
      <c r="T38" s="294"/>
      <c r="U38" s="294"/>
      <c r="V38" s="294"/>
      <c r="W38" s="294"/>
      <c r="X38" s="294"/>
      <c r="Y38" s="294"/>
      <c r="Z38" s="294"/>
      <c r="AA38" s="294"/>
      <c r="AB38" s="295"/>
      <c r="AC38" s="327"/>
      <c r="AD38" s="327"/>
      <c r="AE38" s="327"/>
      <c r="AF38" s="327"/>
      <c r="AG38" s="327"/>
      <c r="AH38" s="327"/>
      <c r="AI38" s="327"/>
      <c r="AJ38" s="327"/>
      <c r="AK38" s="327"/>
      <c r="AL38" s="327"/>
      <c r="AM38" s="327"/>
      <c r="AN38" s="327"/>
      <c r="AO38" s="327"/>
      <c r="AP38" s="327"/>
      <c r="AQ38" s="327"/>
      <c r="AR38" s="327"/>
      <c r="AS38" s="327"/>
      <c r="AT38" s="327"/>
      <c r="AU38" s="327"/>
      <c r="AV38" s="327"/>
      <c r="AW38" s="327"/>
      <c r="AX38" s="327"/>
      <c r="AY38" s="327"/>
      <c r="AZ38" s="327"/>
      <c r="BA38" s="327"/>
      <c r="BB38" s="75"/>
    </row>
    <row r="39" spans="1:84" ht="13.5" customHeight="1">
      <c r="A39" s="270">
        <v>1</v>
      </c>
      <c r="B39" s="271"/>
      <c r="C39" s="274" t="s">
        <v>177</v>
      </c>
      <c r="D39" s="275"/>
      <c r="E39" s="275"/>
      <c r="F39" s="275"/>
      <c r="G39" s="275"/>
      <c r="H39" s="275"/>
      <c r="I39" s="275"/>
      <c r="J39" s="275"/>
      <c r="K39" s="328"/>
      <c r="L39" s="328"/>
      <c r="M39" s="328"/>
      <c r="N39" s="328"/>
      <c r="O39" s="328"/>
      <c r="P39" s="328"/>
      <c r="Q39" s="328"/>
      <c r="R39" s="328"/>
      <c r="S39" s="328"/>
      <c r="T39" s="328"/>
      <c r="U39" s="328"/>
      <c r="V39" s="328"/>
      <c r="W39" s="328"/>
      <c r="X39" s="328"/>
      <c r="Y39" s="328"/>
      <c r="Z39" s="328"/>
      <c r="AA39" s="328"/>
      <c r="AB39" s="328"/>
      <c r="AC39" s="329">
        <f>別紙５!W7</f>
        <v>0</v>
      </c>
      <c r="AD39" s="330"/>
      <c r="AE39" s="330"/>
      <c r="AF39" s="330"/>
      <c r="AG39" s="330"/>
      <c r="AH39" s="330"/>
      <c r="AI39" s="330"/>
      <c r="AJ39" s="330"/>
      <c r="AK39" s="330"/>
      <c r="AL39" s="330"/>
      <c r="AM39" s="330"/>
      <c r="AN39" s="330"/>
      <c r="AO39" s="330"/>
      <c r="AP39" s="330"/>
      <c r="AQ39" s="330"/>
      <c r="AR39" s="330"/>
      <c r="AS39" s="330"/>
      <c r="AT39" s="330"/>
      <c r="AU39" s="285" t="e">
        <f>(K39-AC39)/K39</f>
        <v>#DIV/0!</v>
      </c>
      <c r="AV39" s="285"/>
      <c r="AW39" s="285"/>
      <c r="AX39" s="285"/>
      <c r="AY39" s="285"/>
      <c r="AZ39" s="285"/>
      <c r="BA39" s="285"/>
      <c r="BB39" s="75" t="s">
        <v>425</v>
      </c>
    </row>
    <row r="40" spans="1:84" ht="13.5" customHeight="1">
      <c r="A40" s="272"/>
      <c r="B40" s="273"/>
      <c r="C40" s="286"/>
      <c r="D40" s="287"/>
      <c r="E40" s="287"/>
      <c r="F40" s="287"/>
      <c r="G40" s="287"/>
      <c r="H40" s="287"/>
      <c r="I40" s="287"/>
      <c r="J40" s="287"/>
      <c r="K40" s="328"/>
      <c r="L40" s="328"/>
      <c r="M40" s="328"/>
      <c r="N40" s="328"/>
      <c r="O40" s="328"/>
      <c r="P40" s="328"/>
      <c r="Q40" s="328"/>
      <c r="R40" s="328"/>
      <c r="S40" s="328"/>
      <c r="T40" s="328"/>
      <c r="U40" s="328"/>
      <c r="V40" s="328"/>
      <c r="W40" s="328"/>
      <c r="X40" s="328"/>
      <c r="Y40" s="328"/>
      <c r="Z40" s="328"/>
      <c r="AA40" s="328"/>
      <c r="AB40" s="328"/>
      <c r="AC40" s="330"/>
      <c r="AD40" s="330"/>
      <c r="AE40" s="330"/>
      <c r="AF40" s="330"/>
      <c r="AG40" s="330"/>
      <c r="AH40" s="330"/>
      <c r="AI40" s="330"/>
      <c r="AJ40" s="330"/>
      <c r="AK40" s="330"/>
      <c r="AL40" s="330"/>
      <c r="AM40" s="330"/>
      <c r="AN40" s="330"/>
      <c r="AO40" s="330"/>
      <c r="AP40" s="330"/>
      <c r="AQ40" s="330"/>
      <c r="AR40" s="330"/>
      <c r="AS40" s="330"/>
      <c r="AT40" s="330"/>
      <c r="AU40" s="285"/>
      <c r="AV40" s="285"/>
      <c r="AW40" s="285"/>
      <c r="AX40" s="285"/>
      <c r="AY40" s="285"/>
      <c r="AZ40" s="285"/>
      <c r="BA40" s="285"/>
      <c r="BB40" s="75"/>
    </row>
    <row r="41" spans="1:84" ht="13.5" customHeight="1">
      <c r="A41" s="270">
        <v>2</v>
      </c>
      <c r="B41" s="271"/>
      <c r="C41" s="274" t="s">
        <v>178</v>
      </c>
      <c r="D41" s="275"/>
      <c r="E41" s="275"/>
      <c r="F41" s="275"/>
      <c r="G41" s="275"/>
      <c r="H41" s="275"/>
      <c r="I41" s="275"/>
      <c r="J41" s="275"/>
      <c r="K41" s="328"/>
      <c r="L41" s="328"/>
      <c r="M41" s="328"/>
      <c r="N41" s="328"/>
      <c r="O41" s="328"/>
      <c r="P41" s="328"/>
      <c r="Q41" s="328"/>
      <c r="R41" s="328"/>
      <c r="S41" s="328"/>
      <c r="T41" s="328"/>
      <c r="U41" s="328"/>
      <c r="V41" s="328"/>
      <c r="W41" s="328"/>
      <c r="X41" s="328"/>
      <c r="Y41" s="328"/>
      <c r="Z41" s="328"/>
      <c r="AA41" s="328"/>
      <c r="AB41" s="328"/>
      <c r="AC41" s="329">
        <f>別紙５!W34</f>
        <v>0</v>
      </c>
      <c r="AD41" s="330"/>
      <c r="AE41" s="330"/>
      <c r="AF41" s="330"/>
      <c r="AG41" s="330"/>
      <c r="AH41" s="330"/>
      <c r="AI41" s="330"/>
      <c r="AJ41" s="330"/>
      <c r="AK41" s="330"/>
      <c r="AL41" s="330"/>
      <c r="AM41" s="330"/>
      <c r="AN41" s="330"/>
      <c r="AO41" s="330"/>
      <c r="AP41" s="330"/>
      <c r="AQ41" s="330"/>
      <c r="AR41" s="330"/>
      <c r="AS41" s="330"/>
      <c r="AT41" s="330"/>
      <c r="AU41" s="285" t="e">
        <f>(K41-AC41)/K41</f>
        <v>#DIV/0!</v>
      </c>
      <c r="AV41" s="285"/>
      <c r="AW41" s="285"/>
      <c r="AX41" s="285"/>
      <c r="AY41" s="285"/>
      <c r="AZ41" s="285"/>
      <c r="BA41" s="285"/>
      <c r="BB41" s="75" t="s">
        <v>425</v>
      </c>
    </row>
    <row r="42" spans="1:84" ht="13.5" customHeight="1">
      <c r="A42" s="272"/>
      <c r="B42" s="273"/>
      <c r="C42" s="286"/>
      <c r="D42" s="287"/>
      <c r="E42" s="287"/>
      <c r="F42" s="287"/>
      <c r="G42" s="287"/>
      <c r="H42" s="287"/>
      <c r="I42" s="287"/>
      <c r="J42" s="287"/>
      <c r="K42" s="328"/>
      <c r="L42" s="328"/>
      <c r="M42" s="328"/>
      <c r="N42" s="328"/>
      <c r="O42" s="328"/>
      <c r="P42" s="328"/>
      <c r="Q42" s="328"/>
      <c r="R42" s="328"/>
      <c r="S42" s="328"/>
      <c r="T42" s="328"/>
      <c r="U42" s="328"/>
      <c r="V42" s="328"/>
      <c r="W42" s="328"/>
      <c r="X42" s="328"/>
      <c r="Y42" s="328"/>
      <c r="Z42" s="328"/>
      <c r="AA42" s="328"/>
      <c r="AB42" s="328"/>
      <c r="AC42" s="330"/>
      <c r="AD42" s="330"/>
      <c r="AE42" s="330"/>
      <c r="AF42" s="330"/>
      <c r="AG42" s="330"/>
      <c r="AH42" s="330"/>
      <c r="AI42" s="330"/>
      <c r="AJ42" s="330"/>
      <c r="AK42" s="330"/>
      <c r="AL42" s="330"/>
      <c r="AM42" s="330"/>
      <c r="AN42" s="330"/>
      <c r="AO42" s="330"/>
      <c r="AP42" s="330"/>
      <c r="AQ42" s="330"/>
      <c r="AR42" s="330"/>
      <c r="AS42" s="330"/>
      <c r="AT42" s="330"/>
      <c r="AU42" s="285"/>
      <c r="AV42" s="285"/>
      <c r="AW42" s="285"/>
      <c r="AX42" s="285"/>
      <c r="AY42" s="285"/>
      <c r="AZ42" s="285"/>
      <c r="BA42" s="285"/>
      <c r="BB42" s="75"/>
    </row>
    <row r="43" spans="1:84" ht="13.5" customHeight="1">
      <c r="A43" s="289" t="s">
        <v>179</v>
      </c>
      <c r="B43" s="290"/>
      <c r="C43" s="290"/>
      <c r="D43" s="290"/>
      <c r="E43" s="290"/>
      <c r="F43" s="290"/>
      <c r="G43" s="290"/>
      <c r="H43" s="290"/>
      <c r="I43" s="290"/>
      <c r="J43" s="291"/>
      <c r="K43" s="274" t="s">
        <v>180</v>
      </c>
      <c r="L43" s="275"/>
      <c r="M43" s="275"/>
      <c r="N43" s="275"/>
      <c r="O43" s="275"/>
      <c r="P43" s="275"/>
      <c r="Q43" s="275"/>
      <c r="R43" s="275"/>
      <c r="S43" s="275"/>
      <c r="T43" s="275"/>
      <c r="U43" s="275"/>
      <c r="V43" s="275"/>
      <c r="W43" s="275"/>
      <c r="X43" s="275"/>
      <c r="Y43" s="275"/>
      <c r="Z43" s="275"/>
      <c r="AA43" s="275"/>
      <c r="AB43" s="276"/>
      <c r="AC43" s="274" t="s">
        <v>379</v>
      </c>
      <c r="AD43" s="275"/>
      <c r="AE43" s="275"/>
      <c r="AF43" s="275"/>
      <c r="AG43" s="275"/>
      <c r="AH43" s="275"/>
      <c r="AI43" s="275"/>
      <c r="AJ43" s="275"/>
      <c r="AK43" s="275"/>
      <c r="AL43" s="275"/>
      <c r="AM43" s="275"/>
      <c r="AN43" s="275"/>
      <c r="AO43" s="275"/>
      <c r="AP43" s="275"/>
      <c r="AQ43" s="275"/>
      <c r="AR43" s="275"/>
      <c r="AS43" s="275"/>
      <c r="AT43" s="276"/>
      <c r="AU43" s="292" t="s">
        <v>378</v>
      </c>
      <c r="AV43" s="292"/>
      <c r="AW43" s="292"/>
      <c r="AX43" s="292"/>
      <c r="AY43" s="292"/>
      <c r="AZ43" s="292"/>
      <c r="BA43" s="292"/>
      <c r="BB43" s="75"/>
    </row>
    <row r="44" spans="1:84" ht="13.5" customHeight="1">
      <c r="A44" s="293" t="s">
        <v>181</v>
      </c>
      <c r="B44" s="294"/>
      <c r="C44" s="294"/>
      <c r="D44" s="294"/>
      <c r="E44" s="294"/>
      <c r="F44" s="294"/>
      <c r="G44" s="294"/>
      <c r="H44" s="294"/>
      <c r="I44" s="294"/>
      <c r="J44" s="295"/>
      <c r="K44" s="286"/>
      <c r="L44" s="287"/>
      <c r="M44" s="287"/>
      <c r="N44" s="287"/>
      <c r="O44" s="287"/>
      <c r="P44" s="287"/>
      <c r="Q44" s="287"/>
      <c r="R44" s="287"/>
      <c r="S44" s="287"/>
      <c r="T44" s="287"/>
      <c r="U44" s="287"/>
      <c r="V44" s="287"/>
      <c r="W44" s="287"/>
      <c r="X44" s="287"/>
      <c r="Y44" s="287"/>
      <c r="Z44" s="287"/>
      <c r="AA44" s="287"/>
      <c r="AB44" s="288"/>
      <c r="AC44" s="286"/>
      <c r="AD44" s="287"/>
      <c r="AE44" s="287"/>
      <c r="AF44" s="287"/>
      <c r="AG44" s="287"/>
      <c r="AH44" s="287"/>
      <c r="AI44" s="287"/>
      <c r="AJ44" s="287"/>
      <c r="AK44" s="287"/>
      <c r="AL44" s="287"/>
      <c r="AM44" s="287"/>
      <c r="AN44" s="287"/>
      <c r="AO44" s="287"/>
      <c r="AP44" s="287"/>
      <c r="AQ44" s="287"/>
      <c r="AR44" s="287"/>
      <c r="AS44" s="287"/>
      <c r="AT44" s="288"/>
      <c r="AU44" s="292"/>
      <c r="AV44" s="292"/>
      <c r="AW44" s="292"/>
      <c r="AX44" s="292"/>
      <c r="AY44" s="292"/>
      <c r="AZ44" s="292"/>
      <c r="BA44" s="292"/>
      <c r="BB44" s="75"/>
      <c r="BH44" s="331"/>
      <c r="BI44" s="331"/>
      <c r="BJ44" s="331"/>
      <c r="BK44" s="331"/>
      <c r="BL44" s="331"/>
      <c r="BM44" s="331"/>
      <c r="BN44" s="331"/>
      <c r="BO44" s="331"/>
      <c r="BP44" s="331"/>
      <c r="BQ44" s="331"/>
      <c r="BR44" s="331"/>
      <c r="BS44" s="331"/>
      <c r="BT44" s="331"/>
      <c r="BU44" s="331"/>
      <c r="BV44" s="331"/>
      <c r="BW44" s="331"/>
      <c r="BX44" s="331"/>
      <c r="BY44" s="331"/>
      <c r="BZ44" s="331"/>
      <c r="CA44" s="331"/>
      <c r="CB44" s="331"/>
      <c r="CC44" s="331"/>
      <c r="CD44" s="331"/>
      <c r="CE44" s="331"/>
      <c r="CF44" s="331"/>
    </row>
    <row r="45" spans="1:84" ht="13.5" customHeight="1">
      <c r="A45" s="270">
        <v>1</v>
      </c>
      <c r="B45" s="271"/>
      <c r="C45" s="299" t="s">
        <v>182</v>
      </c>
      <c r="D45" s="300"/>
      <c r="E45" s="300"/>
      <c r="F45" s="300"/>
      <c r="G45" s="300"/>
      <c r="H45" s="300"/>
      <c r="I45" s="300"/>
      <c r="J45" s="332"/>
      <c r="K45" s="278">
        <f>別紙５!W36</f>
        <v>0</v>
      </c>
      <c r="L45" s="333"/>
      <c r="M45" s="333"/>
      <c r="N45" s="333"/>
      <c r="O45" s="333"/>
      <c r="P45" s="333"/>
      <c r="Q45" s="333"/>
      <c r="R45" s="333"/>
      <c r="S45" s="333"/>
      <c r="T45" s="333"/>
      <c r="U45" s="333"/>
      <c r="V45" s="333"/>
      <c r="W45" s="333"/>
      <c r="X45" s="333"/>
      <c r="Y45" s="333"/>
      <c r="Z45" s="333"/>
      <c r="AA45" s="333"/>
      <c r="AB45" s="334"/>
      <c r="AC45" s="283">
        <f>別紙５!AO36</f>
        <v>0</v>
      </c>
      <c r="AD45" s="284"/>
      <c r="AE45" s="284"/>
      <c r="AF45" s="284"/>
      <c r="AG45" s="284"/>
      <c r="AH45" s="284"/>
      <c r="AI45" s="284"/>
      <c r="AJ45" s="284"/>
      <c r="AK45" s="284"/>
      <c r="AL45" s="284"/>
      <c r="AM45" s="284"/>
      <c r="AN45" s="284"/>
      <c r="AO45" s="284"/>
      <c r="AP45" s="284"/>
      <c r="AQ45" s="284"/>
      <c r="AR45" s="284"/>
      <c r="AS45" s="284"/>
      <c r="AT45" s="284"/>
      <c r="AU45" s="285" t="e">
        <f>(AC45-K45)/K45</f>
        <v>#DIV/0!</v>
      </c>
      <c r="AV45" s="285"/>
      <c r="AW45" s="285"/>
      <c r="AX45" s="285"/>
      <c r="AY45" s="285"/>
      <c r="AZ45" s="285"/>
      <c r="BA45" s="285"/>
      <c r="BB45" s="75" t="s">
        <v>183</v>
      </c>
      <c r="BH45" s="331"/>
      <c r="BI45" s="331"/>
      <c r="BJ45" s="331"/>
      <c r="BK45" s="331"/>
      <c r="BL45" s="331"/>
      <c r="BM45" s="331"/>
      <c r="BN45" s="331"/>
      <c r="BO45" s="331"/>
      <c r="BP45" s="331"/>
      <c r="BQ45" s="331"/>
      <c r="BR45" s="331"/>
      <c r="BS45" s="331"/>
      <c r="BT45" s="331"/>
      <c r="BU45" s="331"/>
      <c r="BV45" s="331"/>
      <c r="BW45" s="331"/>
      <c r="BX45" s="331"/>
      <c r="BY45" s="331"/>
      <c r="BZ45" s="331"/>
      <c r="CA45" s="331"/>
      <c r="CB45" s="331"/>
      <c r="CC45" s="331"/>
      <c r="CD45" s="331"/>
      <c r="CE45" s="331"/>
      <c r="CF45" s="331"/>
    </row>
    <row r="46" spans="1:84" ht="13.5" customHeight="1">
      <c r="A46" s="272"/>
      <c r="B46" s="273"/>
      <c r="C46" s="337" t="s">
        <v>184</v>
      </c>
      <c r="D46" s="338"/>
      <c r="E46" s="338"/>
      <c r="F46" s="338"/>
      <c r="G46" s="338"/>
      <c r="H46" s="338"/>
      <c r="I46" s="338"/>
      <c r="J46" s="339"/>
      <c r="K46" s="335"/>
      <c r="L46" s="335"/>
      <c r="M46" s="335"/>
      <c r="N46" s="335"/>
      <c r="O46" s="335"/>
      <c r="P46" s="335"/>
      <c r="Q46" s="335"/>
      <c r="R46" s="335"/>
      <c r="S46" s="335"/>
      <c r="T46" s="335"/>
      <c r="U46" s="335"/>
      <c r="V46" s="335"/>
      <c r="W46" s="335"/>
      <c r="X46" s="335"/>
      <c r="Y46" s="335"/>
      <c r="Z46" s="335"/>
      <c r="AA46" s="335"/>
      <c r="AB46" s="336"/>
      <c r="AC46" s="284"/>
      <c r="AD46" s="284"/>
      <c r="AE46" s="284"/>
      <c r="AF46" s="284"/>
      <c r="AG46" s="284"/>
      <c r="AH46" s="284"/>
      <c r="AI46" s="284"/>
      <c r="AJ46" s="284"/>
      <c r="AK46" s="284"/>
      <c r="AL46" s="284"/>
      <c r="AM46" s="284"/>
      <c r="AN46" s="284"/>
      <c r="AO46" s="284"/>
      <c r="AP46" s="284"/>
      <c r="AQ46" s="284"/>
      <c r="AR46" s="284"/>
      <c r="AS46" s="284"/>
      <c r="AT46" s="284"/>
      <c r="AU46" s="285"/>
      <c r="AV46" s="285"/>
      <c r="AW46" s="285"/>
      <c r="AX46" s="285"/>
      <c r="AY46" s="285"/>
      <c r="AZ46" s="285"/>
      <c r="BA46" s="285"/>
      <c r="BB46" s="75"/>
      <c r="BH46" s="331"/>
      <c r="BI46" s="331"/>
      <c r="BJ46" s="331"/>
      <c r="BK46" s="331"/>
      <c r="BL46" s="331"/>
      <c r="BM46" s="331"/>
      <c r="BN46" s="331"/>
      <c r="BO46" s="331"/>
      <c r="BP46" s="331"/>
      <c r="BQ46" s="331"/>
      <c r="BR46" s="331"/>
      <c r="BS46" s="331"/>
      <c r="BT46" s="331"/>
      <c r="BU46" s="331"/>
      <c r="BV46" s="331"/>
      <c r="BW46" s="331"/>
      <c r="BX46" s="331"/>
      <c r="BY46" s="331"/>
      <c r="BZ46" s="331"/>
      <c r="CA46" s="331"/>
      <c r="CB46" s="331"/>
      <c r="CC46" s="331"/>
      <c r="CD46" s="331"/>
      <c r="CE46" s="331"/>
      <c r="CF46" s="331"/>
    </row>
    <row r="47" spans="1:84" ht="13.5" customHeight="1">
      <c r="A47" s="270">
        <v>2</v>
      </c>
      <c r="B47" s="271"/>
      <c r="C47" s="274" t="s">
        <v>185</v>
      </c>
      <c r="D47" s="275"/>
      <c r="E47" s="275"/>
      <c r="F47" s="275"/>
      <c r="G47" s="275"/>
      <c r="H47" s="275"/>
      <c r="I47" s="275"/>
      <c r="J47" s="276"/>
      <c r="K47" s="277">
        <f>別紙５!W38</f>
        <v>0</v>
      </c>
      <c r="L47" s="278"/>
      <c r="M47" s="278"/>
      <c r="N47" s="278"/>
      <c r="O47" s="278"/>
      <c r="P47" s="278"/>
      <c r="Q47" s="278"/>
      <c r="R47" s="278"/>
      <c r="S47" s="278"/>
      <c r="T47" s="278"/>
      <c r="U47" s="278"/>
      <c r="V47" s="278"/>
      <c r="W47" s="278"/>
      <c r="X47" s="278"/>
      <c r="Y47" s="278"/>
      <c r="Z47" s="278"/>
      <c r="AA47" s="278"/>
      <c r="AB47" s="279"/>
      <c r="AC47" s="283">
        <f>別紙５!AO38</f>
        <v>0</v>
      </c>
      <c r="AD47" s="284"/>
      <c r="AE47" s="284"/>
      <c r="AF47" s="284"/>
      <c r="AG47" s="284"/>
      <c r="AH47" s="284"/>
      <c r="AI47" s="284"/>
      <c r="AJ47" s="284"/>
      <c r="AK47" s="284"/>
      <c r="AL47" s="284"/>
      <c r="AM47" s="284"/>
      <c r="AN47" s="284"/>
      <c r="AO47" s="284"/>
      <c r="AP47" s="284"/>
      <c r="AQ47" s="284"/>
      <c r="AR47" s="284"/>
      <c r="AS47" s="284"/>
      <c r="AT47" s="284"/>
      <c r="AU47" s="285" t="e">
        <f>(AC47-K47)/K47</f>
        <v>#DIV/0!</v>
      </c>
      <c r="AV47" s="285"/>
      <c r="AW47" s="285"/>
      <c r="AX47" s="285"/>
      <c r="AY47" s="285"/>
      <c r="AZ47" s="285"/>
      <c r="BA47" s="285"/>
      <c r="BB47" s="75" t="s">
        <v>183</v>
      </c>
      <c r="BH47" s="331"/>
      <c r="BI47" s="331"/>
      <c r="BJ47" s="331"/>
      <c r="BK47" s="331"/>
      <c r="BL47" s="331"/>
      <c r="BM47" s="331"/>
      <c r="BN47" s="331"/>
      <c r="BO47" s="331"/>
      <c r="BP47" s="331"/>
      <c r="BQ47" s="331"/>
      <c r="BR47" s="331"/>
      <c r="BS47" s="331"/>
      <c r="BT47" s="331"/>
      <c r="BU47" s="331"/>
      <c r="BV47" s="331"/>
      <c r="BW47" s="331"/>
      <c r="BX47" s="331"/>
      <c r="BY47" s="331"/>
      <c r="BZ47" s="331"/>
      <c r="CA47" s="331"/>
      <c r="CB47" s="331"/>
      <c r="CC47" s="331"/>
      <c r="CD47" s="331"/>
      <c r="CE47" s="331"/>
      <c r="CF47" s="331"/>
    </row>
    <row r="48" spans="1:84" ht="13.5" customHeight="1">
      <c r="A48" s="272"/>
      <c r="B48" s="273"/>
      <c r="C48" s="286" t="s">
        <v>186</v>
      </c>
      <c r="D48" s="287"/>
      <c r="E48" s="287"/>
      <c r="F48" s="287"/>
      <c r="G48" s="287"/>
      <c r="H48" s="287"/>
      <c r="I48" s="287"/>
      <c r="J48" s="288"/>
      <c r="K48" s="280"/>
      <c r="L48" s="281"/>
      <c r="M48" s="281"/>
      <c r="N48" s="281"/>
      <c r="O48" s="281"/>
      <c r="P48" s="281"/>
      <c r="Q48" s="281"/>
      <c r="R48" s="281"/>
      <c r="S48" s="281"/>
      <c r="T48" s="281"/>
      <c r="U48" s="281"/>
      <c r="V48" s="281"/>
      <c r="W48" s="281"/>
      <c r="X48" s="281"/>
      <c r="Y48" s="281"/>
      <c r="Z48" s="281"/>
      <c r="AA48" s="281"/>
      <c r="AB48" s="282"/>
      <c r="AC48" s="284"/>
      <c r="AD48" s="284"/>
      <c r="AE48" s="284"/>
      <c r="AF48" s="284"/>
      <c r="AG48" s="284"/>
      <c r="AH48" s="284"/>
      <c r="AI48" s="284"/>
      <c r="AJ48" s="284"/>
      <c r="AK48" s="284"/>
      <c r="AL48" s="284"/>
      <c r="AM48" s="284"/>
      <c r="AN48" s="284"/>
      <c r="AO48" s="284"/>
      <c r="AP48" s="284"/>
      <c r="AQ48" s="284"/>
      <c r="AR48" s="284"/>
      <c r="AS48" s="284"/>
      <c r="AT48" s="284"/>
      <c r="AU48" s="285"/>
      <c r="AV48" s="285"/>
      <c r="AW48" s="285"/>
      <c r="AX48" s="285"/>
      <c r="AY48" s="285"/>
      <c r="AZ48" s="285"/>
      <c r="BA48" s="285"/>
      <c r="BB48" s="75"/>
    </row>
    <row r="49" spans="1:54" ht="22.05" customHeight="1">
      <c r="A49" s="269" t="s">
        <v>392</v>
      </c>
      <c r="B49" s="269"/>
      <c r="C49" s="269"/>
      <c r="D49" s="269"/>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c r="AH49" s="269"/>
      <c r="AI49" s="269"/>
      <c r="AJ49" s="269"/>
      <c r="AK49" s="269"/>
      <c r="AL49" s="269"/>
      <c r="AM49" s="269"/>
      <c r="AN49" s="269"/>
      <c r="AO49" s="269"/>
      <c r="AP49" s="269"/>
      <c r="AQ49" s="269"/>
      <c r="AR49" s="269"/>
      <c r="AS49" s="269"/>
      <c r="AT49" s="269"/>
      <c r="AU49" s="269"/>
      <c r="AV49" s="269"/>
      <c r="AW49" s="269"/>
      <c r="AX49" s="269"/>
      <c r="AY49" s="269"/>
      <c r="AZ49" s="269"/>
      <c r="BA49" s="269"/>
      <c r="BB49" s="75"/>
    </row>
    <row r="50" spans="1:54" ht="13.05" customHeight="1">
      <c r="A50" s="289" t="s">
        <v>390</v>
      </c>
      <c r="B50" s="290"/>
      <c r="C50" s="290"/>
      <c r="D50" s="290"/>
      <c r="E50" s="290"/>
      <c r="F50" s="290"/>
      <c r="G50" s="290"/>
      <c r="H50" s="290"/>
      <c r="I50" s="290"/>
      <c r="J50" s="291"/>
      <c r="K50" s="274" t="s">
        <v>394</v>
      </c>
      <c r="L50" s="275"/>
      <c r="M50" s="275"/>
      <c r="N50" s="275"/>
      <c r="O50" s="275"/>
      <c r="P50" s="275"/>
      <c r="Q50" s="275"/>
      <c r="R50" s="275"/>
      <c r="S50" s="275"/>
      <c r="T50" s="275"/>
      <c r="U50" s="275"/>
      <c r="V50" s="275"/>
      <c r="W50" s="275"/>
      <c r="X50" s="275"/>
      <c r="Y50" s="275"/>
      <c r="Z50" s="275"/>
      <c r="AA50" s="275"/>
      <c r="AB50" s="276"/>
      <c r="AC50" s="274" t="s">
        <v>393</v>
      </c>
      <c r="AD50" s="275"/>
      <c r="AE50" s="275"/>
      <c r="AF50" s="275"/>
      <c r="AG50" s="275"/>
      <c r="AH50" s="275"/>
      <c r="AI50" s="275"/>
      <c r="AJ50" s="275"/>
      <c r="AK50" s="275"/>
      <c r="AL50" s="275"/>
      <c r="AM50" s="275"/>
      <c r="AN50" s="275"/>
      <c r="AO50" s="275"/>
      <c r="AP50" s="275"/>
      <c r="AQ50" s="275"/>
      <c r="AR50" s="275"/>
      <c r="AS50" s="275"/>
      <c r="AT50" s="276"/>
      <c r="AU50" s="292" t="s">
        <v>378</v>
      </c>
      <c r="AV50" s="292"/>
      <c r="AW50" s="292"/>
      <c r="AX50" s="292"/>
      <c r="AY50" s="292"/>
      <c r="AZ50" s="292"/>
      <c r="BA50" s="292"/>
    </row>
    <row r="51" spans="1:54" ht="13.05" customHeight="1">
      <c r="A51" s="293" t="s">
        <v>391</v>
      </c>
      <c r="B51" s="294"/>
      <c r="C51" s="294"/>
      <c r="D51" s="294"/>
      <c r="E51" s="294"/>
      <c r="F51" s="294"/>
      <c r="G51" s="294"/>
      <c r="H51" s="294"/>
      <c r="I51" s="294"/>
      <c r="J51" s="295"/>
      <c r="K51" s="286"/>
      <c r="L51" s="287"/>
      <c r="M51" s="287"/>
      <c r="N51" s="287"/>
      <c r="O51" s="287"/>
      <c r="P51" s="287"/>
      <c r="Q51" s="287"/>
      <c r="R51" s="287"/>
      <c r="S51" s="287"/>
      <c r="T51" s="287"/>
      <c r="U51" s="287"/>
      <c r="V51" s="287"/>
      <c r="W51" s="287"/>
      <c r="X51" s="287"/>
      <c r="Y51" s="287"/>
      <c r="Z51" s="287"/>
      <c r="AA51" s="287"/>
      <c r="AB51" s="288"/>
      <c r="AC51" s="286"/>
      <c r="AD51" s="287"/>
      <c r="AE51" s="287"/>
      <c r="AF51" s="287"/>
      <c r="AG51" s="287"/>
      <c r="AH51" s="287"/>
      <c r="AI51" s="287"/>
      <c r="AJ51" s="287"/>
      <c r="AK51" s="287"/>
      <c r="AL51" s="287"/>
      <c r="AM51" s="287"/>
      <c r="AN51" s="287"/>
      <c r="AO51" s="287"/>
      <c r="AP51" s="287"/>
      <c r="AQ51" s="287"/>
      <c r="AR51" s="287"/>
      <c r="AS51" s="287"/>
      <c r="AT51" s="288"/>
      <c r="AU51" s="292"/>
      <c r="AV51" s="292"/>
      <c r="AW51" s="292"/>
      <c r="AX51" s="292"/>
      <c r="AY51" s="292"/>
      <c r="AZ51" s="292"/>
      <c r="BA51" s="292"/>
    </row>
    <row r="52" spans="1:54" ht="13.05" customHeight="1">
      <c r="A52" s="270">
        <v>2</v>
      </c>
      <c r="B52" s="271"/>
      <c r="C52" s="274" t="s">
        <v>185</v>
      </c>
      <c r="D52" s="275"/>
      <c r="E52" s="275"/>
      <c r="F52" s="275"/>
      <c r="G52" s="275"/>
      <c r="H52" s="275"/>
      <c r="I52" s="275"/>
      <c r="J52" s="276"/>
      <c r="K52" s="277">
        <f>別紙５!K19</f>
        <v>0</v>
      </c>
      <c r="L52" s="278"/>
      <c r="M52" s="278"/>
      <c r="N52" s="278"/>
      <c r="O52" s="278"/>
      <c r="P52" s="278"/>
      <c r="Q52" s="278"/>
      <c r="R52" s="278"/>
      <c r="S52" s="278"/>
      <c r="T52" s="278"/>
      <c r="U52" s="278"/>
      <c r="V52" s="278"/>
      <c r="W52" s="278"/>
      <c r="X52" s="278"/>
      <c r="Y52" s="278"/>
      <c r="Z52" s="278"/>
      <c r="AA52" s="278"/>
      <c r="AB52" s="279"/>
      <c r="AC52" s="283">
        <f>別紙５!Q19</f>
        <v>0</v>
      </c>
      <c r="AD52" s="284"/>
      <c r="AE52" s="284"/>
      <c r="AF52" s="284"/>
      <c r="AG52" s="284"/>
      <c r="AH52" s="284"/>
      <c r="AI52" s="284"/>
      <c r="AJ52" s="284"/>
      <c r="AK52" s="284"/>
      <c r="AL52" s="284"/>
      <c r="AM52" s="284"/>
      <c r="AN52" s="284"/>
      <c r="AO52" s="284"/>
      <c r="AP52" s="284"/>
      <c r="AQ52" s="284"/>
      <c r="AR52" s="284"/>
      <c r="AS52" s="284"/>
      <c r="AT52" s="284"/>
      <c r="AU52" s="285" t="e">
        <f>(AC52-K52)/K52</f>
        <v>#DIV/0!</v>
      </c>
      <c r="AV52" s="285"/>
      <c r="AW52" s="285"/>
      <c r="AX52" s="285"/>
      <c r="AY52" s="285"/>
      <c r="AZ52" s="285"/>
      <c r="BA52" s="285"/>
      <c r="BB52" s="75" t="s">
        <v>183</v>
      </c>
    </row>
    <row r="53" spans="1:54" ht="13.05" customHeight="1">
      <c r="A53" s="272"/>
      <c r="B53" s="273"/>
      <c r="C53" s="286" t="s">
        <v>186</v>
      </c>
      <c r="D53" s="287"/>
      <c r="E53" s="287"/>
      <c r="F53" s="287"/>
      <c r="G53" s="287"/>
      <c r="H53" s="287"/>
      <c r="I53" s="287"/>
      <c r="J53" s="288"/>
      <c r="K53" s="280"/>
      <c r="L53" s="281"/>
      <c r="M53" s="281"/>
      <c r="N53" s="281"/>
      <c r="O53" s="281"/>
      <c r="P53" s="281"/>
      <c r="Q53" s="281"/>
      <c r="R53" s="281"/>
      <c r="S53" s="281"/>
      <c r="T53" s="281"/>
      <c r="U53" s="281"/>
      <c r="V53" s="281"/>
      <c r="W53" s="281"/>
      <c r="X53" s="281"/>
      <c r="Y53" s="281"/>
      <c r="Z53" s="281"/>
      <c r="AA53" s="281"/>
      <c r="AB53" s="282"/>
      <c r="AC53" s="284"/>
      <c r="AD53" s="284"/>
      <c r="AE53" s="284"/>
      <c r="AF53" s="284"/>
      <c r="AG53" s="284"/>
      <c r="AH53" s="284"/>
      <c r="AI53" s="284"/>
      <c r="AJ53" s="284"/>
      <c r="AK53" s="284"/>
      <c r="AL53" s="284"/>
      <c r="AM53" s="284"/>
      <c r="AN53" s="284"/>
      <c r="AO53" s="284"/>
      <c r="AP53" s="284"/>
      <c r="AQ53" s="284"/>
      <c r="AR53" s="284"/>
      <c r="AS53" s="284"/>
      <c r="AT53" s="284"/>
      <c r="AU53" s="285"/>
      <c r="AV53" s="285"/>
      <c r="AW53" s="285"/>
      <c r="AX53" s="285"/>
      <c r="AY53" s="285"/>
      <c r="AZ53" s="285"/>
      <c r="BA53" s="285"/>
    </row>
  </sheetData>
  <mergeCells count="63">
    <mergeCell ref="A47:B48"/>
    <mergeCell ref="C47:J47"/>
    <mergeCell ref="K47:AB48"/>
    <mergeCell ref="BH46:CF47"/>
    <mergeCell ref="C48:J48"/>
    <mergeCell ref="AC45:AT46"/>
    <mergeCell ref="AC47:AT48"/>
    <mergeCell ref="AU45:BA46"/>
    <mergeCell ref="AU47:BA48"/>
    <mergeCell ref="A45:B46"/>
    <mergeCell ref="C45:J45"/>
    <mergeCell ref="K45:AB46"/>
    <mergeCell ref="BH44:CF45"/>
    <mergeCell ref="C46:J46"/>
    <mergeCell ref="A43:J43"/>
    <mergeCell ref="K43:AB44"/>
    <mergeCell ref="A44:J44"/>
    <mergeCell ref="AU43:BA44"/>
    <mergeCell ref="AC43:AT44"/>
    <mergeCell ref="A39:B40"/>
    <mergeCell ref="C39:J40"/>
    <mergeCell ref="K39:AB40"/>
    <mergeCell ref="AC39:AT40"/>
    <mergeCell ref="AU39:BA40"/>
    <mergeCell ref="A41:B42"/>
    <mergeCell ref="C41:J42"/>
    <mergeCell ref="K41:AB42"/>
    <mergeCell ref="AC41:AT42"/>
    <mergeCell ref="AU41:BA42"/>
    <mergeCell ref="A37:J37"/>
    <mergeCell ref="K37:AB37"/>
    <mergeCell ref="AC37:AT38"/>
    <mergeCell ref="AU37:BA38"/>
    <mergeCell ref="A38:J38"/>
    <mergeCell ref="K38:AB38"/>
    <mergeCell ref="A11:I12"/>
    <mergeCell ref="A24:N25"/>
    <mergeCell ref="B13:BA23"/>
    <mergeCell ref="B26:BA36"/>
    <mergeCell ref="A9:Q10"/>
    <mergeCell ref="AL11:AZ12"/>
    <mergeCell ref="AL24:AZ25"/>
    <mergeCell ref="A4:T4"/>
    <mergeCell ref="U4:BA4"/>
    <mergeCell ref="A5:E5"/>
    <mergeCell ref="G5:T5"/>
    <mergeCell ref="U5:BA7"/>
    <mergeCell ref="A6:E6"/>
    <mergeCell ref="G6:T6"/>
    <mergeCell ref="A7:E7"/>
    <mergeCell ref="G7:T7"/>
    <mergeCell ref="A49:BA49"/>
    <mergeCell ref="A52:B53"/>
    <mergeCell ref="C52:J52"/>
    <mergeCell ref="K52:AB53"/>
    <mergeCell ref="AC52:AT53"/>
    <mergeCell ref="AU52:BA53"/>
    <mergeCell ref="C53:J53"/>
    <mergeCell ref="A50:J50"/>
    <mergeCell ref="K50:AB51"/>
    <mergeCell ref="AC50:AT51"/>
    <mergeCell ref="AU50:BA51"/>
    <mergeCell ref="A51:J51"/>
  </mergeCells>
  <phoneticPr fontId="2"/>
  <dataValidations count="2">
    <dataValidation imeMode="on" allowBlank="1" showInputMessage="1" showErrorMessage="1" sqref="G5:BA7 A37:A38 AU39 AC41 AU37 AC37 K37:K39 K41 AC39 AU41 AU45 AU47 AU52" xr:uid="{00000000-0002-0000-0600-000000000000}"/>
    <dataValidation imeMode="off" allowBlank="1" showInputMessage="1" showErrorMessage="1" sqref="BH44 BH46 K45:AB48 K52:AB53" xr:uid="{00000000-0002-0000-0600-000001000000}"/>
  </dataValidations>
  <pageMargins left="0.7" right="0.7" top="0.75" bottom="0.75" header="0.3" footer="0.3"/>
  <pageSetup paperSize="9" scale="9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25"/>
  <sheetViews>
    <sheetView view="pageBreakPreview" zoomScale="60" zoomScaleNormal="70" workbookViewId="0">
      <selection activeCell="B25" sqref="B25"/>
    </sheetView>
  </sheetViews>
  <sheetFormatPr defaultColWidth="9" defaultRowHeight="19.8"/>
  <cols>
    <col min="1" max="1" width="1" style="88" customWidth="1"/>
    <col min="2" max="2" width="32" style="88" customWidth="1"/>
    <col min="3" max="3" width="20" style="88" customWidth="1"/>
    <col min="4" max="8" width="16.69921875" style="88" customWidth="1"/>
    <col min="9" max="9" width="12" style="88" customWidth="1"/>
    <col min="10" max="10" width="20" style="88" customWidth="1"/>
    <col min="11" max="11" width="1" style="88" customWidth="1"/>
    <col min="12" max="12" width="12.69921875" style="88" customWidth="1"/>
    <col min="13" max="13" width="11" style="88" bestFit="1" customWidth="1"/>
    <col min="14" max="14" width="1.69921875" style="88" customWidth="1"/>
    <col min="15" max="16384" width="9" style="88"/>
  </cols>
  <sheetData>
    <row r="1" spans="1:14" ht="22.8" customHeight="1">
      <c r="A1" s="86"/>
      <c r="B1" s="87" t="s">
        <v>398</v>
      </c>
      <c r="C1" s="86"/>
      <c r="D1" s="86"/>
      <c r="E1" s="86"/>
      <c r="F1" s="86"/>
      <c r="G1" s="86"/>
      <c r="H1" s="86"/>
      <c r="I1" s="86"/>
      <c r="J1" s="86"/>
      <c r="K1" s="86"/>
      <c r="N1" s="86"/>
    </row>
    <row r="2" spans="1:14" ht="22.2" customHeight="1">
      <c r="A2" s="340" t="s">
        <v>454</v>
      </c>
      <c r="B2" s="340"/>
      <c r="C2" s="340"/>
      <c r="D2" s="340"/>
      <c r="E2" s="340"/>
      <c r="F2" s="340"/>
      <c r="G2" s="340"/>
      <c r="H2" s="340"/>
      <c r="I2" s="340"/>
      <c r="J2" s="340"/>
      <c r="K2" s="86"/>
      <c r="N2" s="86"/>
    </row>
    <row r="3" spans="1:14" ht="19.8" customHeight="1">
      <c r="A3" s="86"/>
      <c r="B3" s="87"/>
      <c r="C3" s="86"/>
      <c r="D3" s="86"/>
      <c r="E3" s="86"/>
      <c r="F3" s="86"/>
      <c r="G3" s="86"/>
      <c r="H3" s="86"/>
      <c r="I3" s="86"/>
      <c r="J3" s="86"/>
      <c r="K3" s="86"/>
      <c r="N3" s="86"/>
    </row>
    <row r="4" spans="1:14" ht="15" customHeight="1" thickBot="1">
      <c r="A4" s="86"/>
      <c r="B4" s="86" t="s">
        <v>187</v>
      </c>
      <c r="C4" s="86"/>
      <c r="D4" s="86"/>
      <c r="E4" s="86"/>
      <c r="F4" s="89"/>
      <c r="G4" s="86"/>
      <c r="H4" s="89" t="s">
        <v>427</v>
      </c>
      <c r="J4" s="89"/>
      <c r="K4" s="86"/>
      <c r="N4" s="86"/>
    </row>
    <row r="5" spans="1:14" ht="31.5" customHeight="1">
      <c r="A5" s="86"/>
      <c r="B5" s="341"/>
      <c r="C5" s="342"/>
      <c r="D5" s="343" t="s">
        <v>189</v>
      </c>
      <c r="E5" s="343"/>
      <c r="F5" s="344" t="s">
        <v>190</v>
      </c>
      <c r="G5" s="345"/>
      <c r="H5" s="346"/>
      <c r="I5" s="90"/>
      <c r="J5" s="91"/>
      <c r="K5" s="86"/>
    </row>
    <row r="6" spans="1:14" ht="21.75" customHeight="1">
      <c r="A6" s="86"/>
      <c r="B6" s="347" t="s">
        <v>191</v>
      </c>
      <c r="C6" s="348"/>
      <c r="D6" s="349">
        <f>SUM(別紙５!AC44:AZ45)</f>
        <v>0</v>
      </c>
      <c r="E6" s="349"/>
      <c r="F6" s="350"/>
      <c r="G6" s="351"/>
      <c r="H6" s="352"/>
      <c r="I6" s="93"/>
      <c r="J6" s="353"/>
      <c r="K6" s="94"/>
      <c r="L6" s="95"/>
    </row>
    <row r="7" spans="1:14" ht="21.75" customHeight="1">
      <c r="A7" s="86"/>
      <c r="B7" s="347" t="s">
        <v>192</v>
      </c>
      <c r="C7" s="348"/>
      <c r="D7" s="349">
        <f>SUM(別紙５!AC40:AZ43)</f>
        <v>0</v>
      </c>
      <c r="E7" s="349"/>
      <c r="F7" s="350"/>
      <c r="G7" s="351"/>
      <c r="H7" s="352"/>
      <c r="I7" s="93"/>
      <c r="J7" s="353"/>
      <c r="K7" s="94"/>
      <c r="L7" s="95"/>
    </row>
    <row r="8" spans="1:14" ht="21.75" customHeight="1" thickBot="1">
      <c r="A8" s="86"/>
      <c r="B8" s="356" t="s">
        <v>193</v>
      </c>
      <c r="C8" s="357"/>
      <c r="D8" s="349">
        <f>SUM(別紙５!AC46:AZ47)</f>
        <v>0</v>
      </c>
      <c r="E8" s="349"/>
      <c r="F8" s="350"/>
      <c r="G8" s="351"/>
      <c r="H8" s="352"/>
      <c r="I8" s="93"/>
      <c r="J8" s="353"/>
      <c r="K8" s="94"/>
      <c r="L8" s="95"/>
    </row>
    <row r="9" spans="1:14" ht="21.75" customHeight="1" thickTop="1" thickBot="1">
      <c r="A9" s="86"/>
      <c r="B9" s="358" t="s">
        <v>194</v>
      </c>
      <c r="C9" s="359"/>
      <c r="D9" s="360">
        <f>SUM(D6:E8)</f>
        <v>0</v>
      </c>
      <c r="E9" s="360"/>
      <c r="F9" s="361"/>
      <c r="G9" s="362"/>
      <c r="H9" s="363"/>
      <c r="I9" s="93"/>
      <c r="J9" s="353"/>
      <c r="K9" s="94"/>
      <c r="L9" s="95"/>
    </row>
    <row r="10" spans="1:14" ht="15.75" customHeight="1">
      <c r="A10" s="86"/>
      <c r="B10" s="87"/>
      <c r="C10" s="86"/>
      <c r="D10" s="86"/>
      <c r="E10" s="86"/>
      <c r="F10" s="86"/>
      <c r="G10" s="86"/>
      <c r="H10" s="86"/>
      <c r="I10" s="86"/>
      <c r="J10" s="86"/>
      <c r="K10" s="86"/>
      <c r="N10" s="86"/>
    </row>
    <row r="11" spans="1:14" ht="15.75" customHeight="1" thickBot="1">
      <c r="A11" s="86"/>
      <c r="B11" s="86" t="s">
        <v>195</v>
      </c>
      <c r="C11" s="86"/>
      <c r="D11" s="86"/>
      <c r="E11" s="86"/>
      <c r="F11" s="86"/>
      <c r="G11" s="86"/>
      <c r="H11" s="89"/>
      <c r="I11" s="89"/>
      <c r="J11" s="89" t="s">
        <v>188</v>
      </c>
      <c r="K11" s="86"/>
      <c r="N11" s="86"/>
    </row>
    <row r="12" spans="1:14" ht="25.5" customHeight="1">
      <c r="A12" s="86"/>
      <c r="B12" s="393" t="s">
        <v>99</v>
      </c>
      <c r="C12" s="343" t="s">
        <v>196</v>
      </c>
      <c r="D12" s="343" t="s">
        <v>197</v>
      </c>
      <c r="E12" s="394" t="s">
        <v>198</v>
      </c>
      <c r="F12" s="354" t="s">
        <v>199</v>
      </c>
      <c r="G12" s="343" t="s">
        <v>200</v>
      </c>
      <c r="H12" s="344"/>
      <c r="I12" s="377" t="s">
        <v>201</v>
      </c>
      <c r="J12" s="378"/>
    </row>
    <row r="13" spans="1:14" ht="25.5" customHeight="1" thickBot="1">
      <c r="A13" s="86"/>
      <c r="B13" s="347"/>
      <c r="C13" s="348"/>
      <c r="D13" s="348"/>
      <c r="E13" s="395"/>
      <c r="F13" s="355"/>
      <c r="G13" s="92" t="s">
        <v>202</v>
      </c>
      <c r="H13" s="96" t="s">
        <v>203</v>
      </c>
      <c r="I13" s="379"/>
      <c r="J13" s="380"/>
    </row>
    <row r="14" spans="1:14" ht="25.05" customHeight="1">
      <c r="A14" s="86"/>
      <c r="B14" s="97"/>
      <c r="C14" s="98"/>
      <c r="D14" s="99"/>
      <c r="E14" s="99"/>
      <c r="F14" s="381"/>
      <c r="G14" s="381"/>
      <c r="H14" s="384"/>
      <c r="I14" s="387"/>
      <c r="J14" s="388"/>
    </row>
    <row r="15" spans="1:14" ht="25.05" customHeight="1">
      <c r="A15" s="86"/>
      <c r="B15" s="100"/>
      <c r="C15" s="101"/>
      <c r="D15" s="102"/>
      <c r="E15" s="102"/>
      <c r="F15" s="382"/>
      <c r="G15" s="382"/>
      <c r="H15" s="385"/>
      <c r="I15" s="389"/>
      <c r="J15" s="390"/>
    </row>
    <row r="16" spans="1:14" ht="25.05" customHeight="1">
      <c r="A16" s="86"/>
      <c r="B16" s="100"/>
      <c r="C16" s="101"/>
      <c r="D16" s="102"/>
      <c r="E16" s="102"/>
      <c r="F16" s="382"/>
      <c r="G16" s="382"/>
      <c r="H16" s="385"/>
      <c r="I16" s="389"/>
      <c r="J16" s="390"/>
    </row>
    <row r="17" spans="1:14" ht="25.05" customHeight="1">
      <c r="A17" s="86"/>
      <c r="B17" s="100"/>
      <c r="C17" s="101"/>
      <c r="D17" s="102"/>
      <c r="E17" s="102"/>
      <c r="F17" s="382"/>
      <c r="G17" s="382"/>
      <c r="H17" s="385"/>
      <c r="I17" s="389"/>
      <c r="J17" s="390"/>
    </row>
    <row r="18" spans="1:14" ht="25.05" customHeight="1" thickBot="1">
      <c r="A18" s="86"/>
      <c r="B18" s="103"/>
      <c r="C18" s="104"/>
      <c r="D18" s="105"/>
      <c r="E18" s="105"/>
      <c r="F18" s="383"/>
      <c r="G18" s="383"/>
      <c r="H18" s="386"/>
      <c r="I18" s="391"/>
      <c r="J18" s="392"/>
    </row>
    <row r="19" spans="1:14" ht="25.05" customHeight="1" thickTop="1" thickBot="1">
      <c r="A19" s="86"/>
      <c r="B19" s="364" t="s">
        <v>204</v>
      </c>
      <c r="C19" s="365"/>
      <c r="D19" s="106">
        <f>SUM(D14:D18)</f>
        <v>0</v>
      </c>
      <c r="E19" s="106">
        <f t="shared" ref="E19" si="0">SUM(E14:E18)</f>
        <v>0</v>
      </c>
      <c r="F19" s="106">
        <f>ROUNDDOWN(補助対象経費*1/3,-3)</f>
        <v>0</v>
      </c>
      <c r="G19" s="106">
        <f>+F19</f>
        <v>0</v>
      </c>
      <c r="H19" s="107">
        <f>+D19-G19</f>
        <v>0</v>
      </c>
      <c r="I19" s="366"/>
      <c r="J19" s="367"/>
    </row>
    <row r="20" spans="1:14">
      <c r="A20" s="86"/>
      <c r="B20" s="108"/>
      <c r="C20" s="108"/>
      <c r="D20" s="108"/>
      <c r="E20" s="109"/>
      <c r="F20" s="110"/>
      <c r="G20" s="109"/>
      <c r="H20" s="109"/>
      <c r="I20" s="109"/>
      <c r="J20" s="109"/>
      <c r="K20" s="109"/>
      <c r="L20" s="111"/>
      <c r="M20" s="111"/>
      <c r="N20" s="109"/>
    </row>
    <row r="21" spans="1:14" ht="14.25" customHeight="1">
      <c r="A21" s="86"/>
      <c r="B21" s="86" t="s">
        <v>205</v>
      </c>
      <c r="C21" s="86"/>
      <c r="D21" s="86"/>
      <c r="E21" s="110"/>
      <c r="F21" s="112"/>
      <c r="G21" s="86" t="s">
        <v>206</v>
      </c>
      <c r="H21" s="86"/>
      <c r="I21" s="86"/>
      <c r="J21" s="86"/>
      <c r="K21" s="86"/>
      <c r="N21" s="86"/>
    </row>
    <row r="22" spans="1:14" ht="13.5" customHeight="1">
      <c r="A22" s="86"/>
      <c r="B22" s="86" t="s">
        <v>207</v>
      </c>
      <c r="C22" s="86"/>
      <c r="D22" s="86"/>
      <c r="E22" s="86"/>
      <c r="F22" s="86"/>
      <c r="G22" s="368"/>
      <c r="H22" s="369"/>
      <c r="I22" s="369"/>
      <c r="J22" s="370"/>
      <c r="K22" s="86"/>
      <c r="N22" s="86"/>
    </row>
    <row r="23" spans="1:14">
      <c r="A23" s="86"/>
      <c r="B23" s="86" t="s">
        <v>208</v>
      </c>
      <c r="C23" s="86"/>
      <c r="D23" s="86"/>
      <c r="E23" s="86"/>
      <c r="F23" s="86"/>
      <c r="G23" s="371"/>
      <c r="H23" s="372"/>
      <c r="I23" s="372"/>
      <c r="J23" s="373"/>
      <c r="K23" s="86"/>
      <c r="N23" s="86"/>
    </row>
    <row r="24" spans="1:14">
      <c r="B24" s="86" t="s">
        <v>209</v>
      </c>
      <c r="G24" s="374"/>
      <c r="H24" s="375"/>
      <c r="I24" s="375"/>
      <c r="J24" s="376"/>
    </row>
    <row r="25" spans="1:14">
      <c r="B25" s="86" t="s">
        <v>210</v>
      </c>
    </row>
  </sheetData>
  <mergeCells count="35">
    <mergeCell ref="B19:C19"/>
    <mergeCell ref="I19:J19"/>
    <mergeCell ref="G22:J24"/>
    <mergeCell ref="I12:J13"/>
    <mergeCell ref="F14:F18"/>
    <mergeCell ref="G14:G18"/>
    <mergeCell ref="H14:H18"/>
    <mergeCell ref="I14:J14"/>
    <mergeCell ref="I15:J15"/>
    <mergeCell ref="I16:J16"/>
    <mergeCell ref="I17:J17"/>
    <mergeCell ref="I18:J18"/>
    <mergeCell ref="B12:B13"/>
    <mergeCell ref="C12:C13"/>
    <mergeCell ref="D12:D13"/>
    <mergeCell ref="E12:E13"/>
    <mergeCell ref="F12:F13"/>
    <mergeCell ref="G12:H12"/>
    <mergeCell ref="F7:H7"/>
    <mergeCell ref="B8:C8"/>
    <mergeCell ref="D8:E8"/>
    <mergeCell ref="F8:H8"/>
    <mergeCell ref="B9:C9"/>
    <mergeCell ref="D9:E9"/>
    <mergeCell ref="F9:H9"/>
    <mergeCell ref="A2:J2"/>
    <mergeCell ref="B5:C5"/>
    <mergeCell ref="D5:E5"/>
    <mergeCell ref="F5:H5"/>
    <mergeCell ref="B6:C6"/>
    <mergeCell ref="D6:E6"/>
    <mergeCell ref="F6:H6"/>
    <mergeCell ref="J6:J9"/>
    <mergeCell ref="B7:C7"/>
    <mergeCell ref="D7:E7"/>
  </mergeCells>
  <phoneticPr fontId="2"/>
  <pageMargins left="0.70866141732283472" right="0.70866141732283472" top="0.74803149606299213" bottom="0.74803149606299213" header="0.31496062992125984" footer="0.31496062992125984"/>
  <pageSetup paperSize="9" scale="4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20"/>
  <sheetViews>
    <sheetView view="pageBreakPreview" topLeftCell="A22" zoomScale="60" zoomScaleNormal="115" workbookViewId="0">
      <selection activeCell="R13" sqref="R13"/>
    </sheetView>
  </sheetViews>
  <sheetFormatPr defaultColWidth="8.796875" defaultRowHeight="19.8"/>
  <cols>
    <col min="1" max="1" width="4.796875" style="62" customWidth="1"/>
    <col min="2" max="2" width="11.296875" style="62" customWidth="1"/>
    <col min="3" max="4" width="12.69921875" style="62" customWidth="1"/>
    <col min="5" max="5" width="8.296875" style="62" customWidth="1"/>
    <col min="6" max="6" width="8.296875" style="65" customWidth="1"/>
    <col min="7" max="7" width="17.59765625" style="62" customWidth="1"/>
    <col min="8" max="8" width="15.09765625" style="62" customWidth="1"/>
    <col min="9" max="9" width="12.296875" style="62" customWidth="1"/>
    <col min="10" max="16384" width="8.796875" style="62"/>
  </cols>
  <sheetData>
    <row r="1" spans="1:9" ht="19.05" customHeight="1">
      <c r="A1" s="62" t="s">
        <v>399</v>
      </c>
      <c r="I1" s="113" t="str">
        <f>IF(名称="","","名称："&amp;名称)</f>
        <v/>
      </c>
    </row>
    <row r="2" spans="1:9" ht="22.2">
      <c r="A2" s="402" t="s">
        <v>365</v>
      </c>
      <c r="B2" s="402"/>
      <c r="C2" s="402"/>
      <c r="D2" s="402"/>
      <c r="E2" s="402"/>
      <c r="F2" s="402"/>
      <c r="G2" s="402"/>
      <c r="H2" s="402"/>
      <c r="I2" s="402"/>
    </row>
    <row r="3" spans="1:9" ht="23.55" customHeight="1">
      <c r="A3" s="62" t="s">
        <v>372</v>
      </c>
    </row>
    <row r="4" spans="1:9">
      <c r="A4" s="396" t="s">
        <v>349</v>
      </c>
      <c r="B4" s="396"/>
      <c r="C4" s="396"/>
      <c r="D4" s="396"/>
      <c r="E4" s="396"/>
      <c r="F4" s="396"/>
      <c r="G4" s="403"/>
      <c r="H4" s="403"/>
      <c r="I4" s="403"/>
    </row>
    <row r="5" spans="1:9">
      <c r="A5" s="396" t="s">
        <v>348</v>
      </c>
      <c r="B5" s="396"/>
      <c r="C5" s="396"/>
      <c r="D5" s="396"/>
      <c r="E5" s="396"/>
      <c r="F5" s="396"/>
      <c r="G5" s="403"/>
      <c r="H5" s="403"/>
      <c r="I5" s="403"/>
    </row>
    <row r="6" spans="1:9" s="116" customFormat="1">
      <c r="A6" s="114"/>
      <c r="B6" s="114"/>
      <c r="C6" s="114"/>
      <c r="D6" s="114"/>
      <c r="E6" s="114"/>
      <c r="F6" s="114"/>
      <c r="G6" s="115"/>
      <c r="H6" s="115"/>
      <c r="I6" s="115"/>
    </row>
    <row r="7" spans="1:9">
      <c r="A7" s="117" t="s">
        <v>373</v>
      </c>
      <c r="B7" s="117"/>
      <c r="C7" s="117"/>
      <c r="D7" s="117"/>
      <c r="E7" s="117"/>
    </row>
    <row r="8" spans="1:9">
      <c r="A8" s="396" t="s">
        <v>350</v>
      </c>
      <c r="B8" s="396"/>
      <c r="C8" s="396"/>
      <c r="D8" s="396"/>
      <c r="E8" s="396"/>
      <c r="F8" s="396"/>
      <c r="G8" s="398"/>
      <c r="H8" s="398"/>
      <c r="I8" s="398"/>
    </row>
    <row r="9" spans="1:9">
      <c r="A9" s="396" t="s">
        <v>351</v>
      </c>
      <c r="B9" s="396"/>
      <c r="C9" s="396"/>
      <c r="D9" s="396"/>
      <c r="E9" s="396"/>
      <c r="F9" s="396"/>
      <c r="G9" s="398"/>
      <c r="H9" s="398"/>
      <c r="I9" s="398"/>
    </row>
    <row r="10" spans="1:9">
      <c r="A10" s="396" t="s">
        <v>359</v>
      </c>
      <c r="B10" s="396"/>
      <c r="C10" s="396"/>
      <c r="D10" s="396"/>
      <c r="E10" s="396"/>
      <c r="F10" s="396"/>
      <c r="G10" s="404" t="e">
        <f>(G9-G8)/G9</f>
        <v>#DIV/0!</v>
      </c>
      <c r="H10" s="404"/>
      <c r="I10" s="404"/>
    </row>
    <row r="11" spans="1:9" s="116" customFormat="1" ht="16.5" customHeight="1">
      <c r="A11" s="114"/>
      <c r="B11" s="114"/>
      <c r="C11" s="114"/>
      <c r="D11" s="114"/>
      <c r="E11" s="114"/>
      <c r="F11" s="114"/>
      <c r="G11" s="119"/>
      <c r="H11" s="119"/>
      <c r="I11" s="119"/>
    </row>
    <row r="12" spans="1:9">
      <c r="A12" s="117" t="s">
        <v>374</v>
      </c>
      <c r="B12" s="117"/>
      <c r="C12" s="117"/>
      <c r="D12" s="117"/>
      <c r="E12" s="117"/>
    </row>
    <row r="13" spans="1:9">
      <c r="A13" s="396" t="s">
        <v>352</v>
      </c>
      <c r="B13" s="396"/>
      <c r="C13" s="396"/>
      <c r="D13" s="396"/>
      <c r="E13" s="396"/>
      <c r="F13" s="396"/>
      <c r="G13" s="398"/>
      <c r="H13" s="398"/>
      <c r="I13" s="398"/>
    </row>
    <row r="14" spans="1:9">
      <c r="A14" s="396" t="s">
        <v>353</v>
      </c>
      <c r="B14" s="396"/>
      <c r="C14" s="396"/>
      <c r="D14" s="396"/>
      <c r="E14" s="396"/>
      <c r="F14" s="396"/>
      <c r="G14" s="398"/>
      <c r="H14" s="398"/>
      <c r="I14" s="398"/>
    </row>
    <row r="16" spans="1:9">
      <c r="A16" s="62" t="s">
        <v>375</v>
      </c>
    </row>
    <row r="17" spans="1:9">
      <c r="A17" s="120" t="s">
        <v>347</v>
      </c>
      <c r="B17" s="120" t="s">
        <v>354</v>
      </c>
      <c r="C17" s="121" t="s">
        <v>355</v>
      </c>
      <c r="D17" s="121" t="s">
        <v>367</v>
      </c>
      <c r="E17" s="121" t="s">
        <v>366</v>
      </c>
      <c r="F17" s="120" t="s">
        <v>356</v>
      </c>
      <c r="G17" s="120" t="s">
        <v>357</v>
      </c>
      <c r="H17" s="120" t="s">
        <v>358</v>
      </c>
      <c r="I17" s="120" t="s">
        <v>377</v>
      </c>
    </row>
    <row r="18" spans="1:9">
      <c r="A18" s="399" t="s">
        <v>362</v>
      </c>
      <c r="B18" s="120" t="s">
        <v>361</v>
      </c>
      <c r="C18" s="122">
        <v>36982</v>
      </c>
      <c r="D18" s="122">
        <v>43922</v>
      </c>
      <c r="E18" s="121"/>
      <c r="F18" s="120" t="s">
        <v>364</v>
      </c>
      <c r="G18" s="120">
        <v>40</v>
      </c>
      <c r="H18" s="122"/>
      <c r="I18" s="120"/>
    </row>
    <row r="19" spans="1:9">
      <c r="A19" s="400"/>
      <c r="B19" s="120" t="s">
        <v>368</v>
      </c>
      <c r="C19" s="122">
        <v>37347</v>
      </c>
      <c r="D19" s="122">
        <v>44652</v>
      </c>
      <c r="E19" s="121"/>
      <c r="F19" s="120"/>
      <c r="G19" s="120"/>
      <c r="H19" s="122">
        <v>45688</v>
      </c>
      <c r="I19" s="120" t="s">
        <v>360</v>
      </c>
    </row>
    <row r="20" spans="1:9">
      <c r="A20" s="401"/>
      <c r="B20" s="120" t="s">
        <v>363</v>
      </c>
      <c r="C20" s="122">
        <v>37347</v>
      </c>
      <c r="D20" s="122">
        <v>44682</v>
      </c>
      <c r="E20" s="121"/>
      <c r="F20" s="120"/>
      <c r="G20" s="120"/>
      <c r="H20" s="122"/>
      <c r="I20" s="120"/>
    </row>
    <row r="21" spans="1:9">
      <c r="A21" s="123">
        <v>1</v>
      </c>
      <c r="B21" s="118"/>
      <c r="C21" s="124"/>
      <c r="D21" s="124"/>
      <c r="E21" s="125" t="str">
        <f t="shared" ref="E21:E50" si="0">IF($G$5&lt;D21,"〇","")</f>
        <v/>
      </c>
      <c r="F21" s="118"/>
      <c r="G21" s="118"/>
      <c r="H21" s="124"/>
      <c r="I21" s="118"/>
    </row>
    <row r="22" spans="1:9">
      <c r="A22" s="123">
        <v>2</v>
      </c>
      <c r="B22" s="118"/>
      <c r="C22" s="124"/>
      <c r="D22" s="124"/>
      <c r="E22" s="125" t="str">
        <f t="shared" si="0"/>
        <v/>
      </c>
      <c r="F22" s="118"/>
      <c r="G22" s="118"/>
      <c r="H22" s="124"/>
      <c r="I22" s="118"/>
    </row>
    <row r="23" spans="1:9">
      <c r="A23" s="123">
        <v>3</v>
      </c>
      <c r="B23" s="118"/>
      <c r="C23" s="124"/>
      <c r="D23" s="124"/>
      <c r="E23" s="125" t="str">
        <f t="shared" si="0"/>
        <v/>
      </c>
      <c r="F23" s="118"/>
      <c r="G23" s="118"/>
      <c r="H23" s="124"/>
      <c r="I23" s="118"/>
    </row>
    <row r="24" spans="1:9">
      <c r="A24" s="123">
        <v>4</v>
      </c>
      <c r="B24" s="118"/>
      <c r="C24" s="124"/>
      <c r="D24" s="124"/>
      <c r="E24" s="125" t="str">
        <f t="shared" si="0"/>
        <v/>
      </c>
      <c r="F24" s="118"/>
      <c r="G24" s="118"/>
      <c r="H24" s="124"/>
      <c r="I24" s="118"/>
    </row>
    <row r="25" spans="1:9">
      <c r="A25" s="123">
        <v>5</v>
      </c>
      <c r="B25" s="118"/>
      <c r="C25" s="124"/>
      <c r="D25" s="124"/>
      <c r="E25" s="125" t="str">
        <f t="shared" si="0"/>
        <v/>
      </c>
      <c r="F25" s="118"/>
      <c r="G25" s="118"/>
      <c r="H25" s="124"/>
      <c r="I25" s="118"/>
    </row>
    <row r="26" spans="1:9">
      <c r="A26" s="123">
        <v>6</v>
      </c>
      <c r="B26" s="118"/>
      <c r="C26" s="124"/>
      <c r="D26" s="124"/>
      <c r="E26" s="125" t="str">
        <f t="shared" si="0"/>
        <v/>
      </c>
      <c r="F26" s="118"/>
      <c r="G26" s="118"/>
      <c r="H26" s="124"/>
      <c r="I26" s="118"/>
    </row>
    <row r="27" spans="1:9">
      <c r="A27" s="123">
        <v>7</v>
      </c>
      <c r="B27" s="118"/>
      <c r="C27" s="124"/>
      <c r="D27" s="124"/>
      <c r="E27" s="125" t="str">
        <f t="shared" si="0"/>
        <v/>
      </c>
      <c r="F27" s="118"/>
      <c r="G27" s="118"/>
      <c r="H27" s="124"/>
      <c r="I27" s="118"/>
    </row>
    <row r="28" spans="1:9">
      <c r="A28" s="123">
        <v>8</v>
      </c>
      <c r="B28" s="118"/>
      <c r="C28" s="124"/>
      <c r="D28" s="124"/>
      <c r="E28" s="125" t="str">
        <f t="shared" si="0"/>
        <v/>
      </c>
      <c r="F28" s="118"/>
      <c r="G28" s="118"/>
      <c r="H28" s="124"/>
      <c r="I28" s="118"/>
    </row>
    <row r="29" spans="1:9">
      <c r="A29" s="123">
        <v>9</v>
      </c>
      <c r="B29" s="118"/>
      <c r="C29" s="124"/>
      <c r="D29" s="124"/>
      <c r="E29" s="125" t="str">
        <f t="shared" si="0"/>
        <v/>
      </c>
      <c r="F29" s="118"/>
      <c r="G29" s="118"/>
      <c r="H29" s="124"/>
      <c r="I29" s="118"/>
    </row>
    <row r="30" spans="1:9">
      <c r="A30" s="123">
        <v>10</v>
      </c>
      <c r="B30" s="118"/>
      <c r="C30" s="124"/>
      <c r="D30" s="124"/>
      <c r="E30" s="125" t="str">
        <f t="shared" si="0"/>
        <v/>
      </c>
      <c r="F30" s="118"/>
      <c r="G30" s="118"/>
      <c r="H30" s="124"/>
      <c r="I30" s="118"/>
    </row>
    <row r="31" spans="1:9">
      <c r="A31" s="123">
        <v>11</v>
      </c>
      <c r="B31" s="118"/>
      <c r="C31" s="124"/>
      <c r="D31" s="124"/>
      <c r="E31" s="125" t="str">
        <f t="shared" si="0"/>
        <v/>
      </c>
      <c r="F31" s="118"/>
      <c r="G31" s="118"/>
      <c r="H31" s="124"/>
      <c r="I31" s="118"/>
    </row>
    <row r="32" spans="1:9">
      <c r="A32" s="123">
        <v>12</v>
      </c>
      <c r="B32" s="118"/>
      <c r="C32" s="124"/>
      <c r="D32" s="124"/>
      <c r="E32" s="125" t="str">
        <f t="shared" si="0"/>
        <v/>
      </c>
      <c r="F32" s="118"/>
      <c r="G32" s="118"/>
      <c r="H32" s="124"/>
      <c r="I32" s="118"/>
    </row>
    <row r="33" spans="1:9">
      <c r="A33" s="123">
        <v>13</v>
      </c>
      <c r="B33" s="118"/>
      <c r="C33" s="124"/>
      <c r="D33" s="124"/>
      <c r="E33" s="125" t="str">
        <f t="shared" si="0"/>
        <v/>
      </c>
      <c r="F33" s="118"/>
      <c r="G33" s="118"/>
      <c r="H33" s="124"/>
      <c r="I33" s="118"/>
    </row>
    <row r="34" spans="1:9">
      <c r="A34" s="123">
        <v>14</v>
      </c>
      <c r="B34" s="118"/>
      <c r="C34" s="124"/>
      <c r="D34" s="124"/>
      <c r="E34" s="125" t="str">
        <f t="shared" si="0"/>
        <v/>
      </c>
      <c r="F34" s="118"/>
      <c r="G34" s="118"/>
      <c r="H34" s="124"/>
      <c r="I34" s="118"/>
    </row>
    <row r="35" spans="1:9">
      <c r="A35" s="123">
        <v>15</v>
      </c>
      <c r="B35" s="118"/>
      <c r="C35" s="124"/>
      <c r="D35" s="124"/>
      <c r="E35" s="125" t="str">
        <f t="shared" si="0"/>
        <v/>
      </c>
      <c r="F35" s="118"/>
      <c r="G35" s="118"/>
      <c r="H35" s="124"/>
      <c r="I35" s="118"/>
    </row>
    <row r="36" spans="1:9">
      <c r="A36" s="123">
        <v>16</v>
      </c>
      <c r="B36" s="118"/>
      <c r="C36" s="124"/>
      <c r="D36" s="124"/>
      <c r="E36" s="125" t="str">
        <f t="shared" si="0"/>
        <v/>
      </c>
      <c r="F36" s="118"/>
      <c r="G36" s="118"/>
      <c r="H36" s="124"/>
      <c r="I36" s="118"/>
    </row>
    <row r="37" spans="1:9">
      <c r="A37" s="123">
        <v>17</v>
      </c>
      <c r="B37" s="118"/>
      <c r="C37" s="124"/>
      <c r="D37" s="124"/>
      <c r="E37" s="125" t="str">
        <f t="shared" si="0"/>
        <v/>
      </c>
      <c r="F37" s="118"/>
      <c r="G37" s="118"/>
      <c r="H37" s="124"/>
      <c r="I37" s="118"/>
    </row>
    <row r="38" spans="1:9">
      <c r="A38" s="123">
        <v>18</v>
      </c>
      <c r="B38" s="118"/>
      <c r="C38" s="124"/>
      <c r="D38" s="124"/>
      <c r="E38" s="125" t="str">
        <f t="shared" si="0"/>
        <v/>
      </c>
      <c r="F38" s="118"/>
      <c r="G38" s="118"/>
      <c r="H38" s="124"/>
      <c r="I38" s="118"/>
    </row>
    <row r="39" spans="1:9">
      <c r="A39" s="123">
        <v>19</v>
      </c>
      <c r="B39" s="118"/>
      <c r="C39" s="124"/>
      <c r="D39" s="124"/>
      <c r="E39" s="125" t="str">
        <f t="shared" si="0"/>
        <v/>
      </c>
      <c r="F39" s="118"/>
      <c r="G39" s="118"/>
      <c r="H39" s="124"/>
      <c r="I39" s="118"/>
    </row>
    <row r="40" spans="1:9">
      <c r="A40" s="123">
        <v>20</v>
      </c>
      <c r="B40" s="118"/>
      <c r="C40" s="124"/>
      <c r="D40" s="124"/>
      <c r="E40" s="125" t="str">
        <f t="shared" si="0"/>
        <v/>
      </c>
      <c r="F40" s="118"/>
      <c r="G40" s="118"/>
      <c r="H40" s="124"/>
      <c r="I40" s="118"/>
    </row>
    <row r="41" spans="1:9">
      <c r="A41" s="123">
        <v>21</v>
      </c>
      <c r="B41" s="118"/>
      <c r="C41" s="124"/>
      <c r="D41" s="124"/>
      <c r="E41" s="125" t="str">
        <f t="shared" si="0"/>
        <v/>
      </c>
      <c r="F41" s="118"/>
      <c r="G41" s="118"/>
      <c r="H41" s="124"/>
      <c r="I41" s="118"/>
    </row>
    <row r="42" spans="1:9">
      <c r="A42" s="123">
        <v>22</v>
      </c>
      <c r="B42" s="118"/>
      <c r="C42" s="124"/>
      <c r="D42" s="124"/>
      <c r="E42" s="125" t="str">
        <f t="shared" si="0"/>
        <v/>
      </c>
      <c r="F42" s="118"/>
      <c r="G42" s="118"/>
      <c r="H42" s="124"/>
      <c r="I42" s="118"/>
    </row>
    <row r="43" spans="1:9">
      <c r="A43" s="123">
        <v>23</v>
      </c>
      <c r="B43" s="118"/>
      <c r="C43" s="124"/>
      <c r="D43" s="124"/>
      <c r="E43" s="125" t="str">
        <f t="shared" si="0"/>
        <v/>
      </c>
      <c r="F43" s="118"/>
      <c r="G43" s="118"/>
      <c r="H43" s="124"/>
      <c r="I43" s="118"/>
    </row>
    <row r="44" spans="1:9">
      <c r="A44" s="123">
        <v>24</v>
      </c>
      <c r="B44" s="118"/>
      <c r="C44" s="124"/>
      <c r="D44" s="124"/>
      <c r="E44" s="125" t="str">
        <f t="shared" si="0"/>
        <v/>
      </c>
      <c r="F44" s="118"/>
      <c r="G44" s="118"/>
      <c r="H44" s="124"/>
      <c r="I44" s="118"/>
    </row>
    <row r="45" spans="1:9">
      <c r="A45" s="123">
        <v>25</v>
      </c>
      <c r="B45" s="118"/>
      <c r="C45" s="124"/>
      <c r="D45" s="124"/>
      <c r="E45" s="125" t="str">
        <f t="shared" si="0"/>
        <v/>
      </c>
      <c r="F45" s="118"/>
      <c r="G45" s="118"/>
      <c r="H45" s="124"/>
      <c r="I45" s="118"/>
    </row>
    <row r="46" spans="1:9">
      <c r="A46" s="123">
        <v>26</v>
      </c>
      <c r="B46" s="118"/>
      <c r="C46" s="124"/>
      <c r="D46" s="124"/>
      <c r="E46" s="125" t="str">
        <f t="shared" si="0"/>
        <v/>
      </c>
      <c r="F46" s="118"/>
      <c r="G46" s="118"/>
      <c r="H46" s="124"/>
      <c r="I46" s="118"/>
    </row>
    <row r="47" spans="1:9">
      <c r="A47" s="123">
        <v>27</v>
      </c>
      <c r="B47" s="118"/>
      <c r="C47" s="124"/>
      <c r="D47" s="124"/>
      <c r="E47" s="125" t="str">
        <f t="shared" si="0"/>
        <v/>
      </c>
      <c r="F47" s="118"/>
      <c r="G47" s="118"/>
      <c r="H47" s="124"/>
      <c r="I47" s="118"/>
    </row>
    <row r="48" spans="1:9">
      <c r="A48" s="123">
        <v>28</v>
      </c>
      <c r="B48" s="118"/>
      <c r="C48" s="124"/>
      <c r="D48" s="124"/>
      <c r="E48" s="125" t="str">
        <f t="shared" si="0"/>
        <v/>
      </c>
      <c r="F48" s="118"/>
      <c r="G48" s="118"/>
      <c r="H48" s="124"/>
      <c r="I48" s="118"/>
    </row>
    <row r="49" spans="1:9">
      <c r="A49" s="123">
        <v>29</v>
      </c>
      <c r="B49" s="118"/>
      <c r="C49" s="124"/>
      <c r="D49" s="124"/>
      <c r="E49" s="125" t="str">
        <f t="shared" si="0"/>
        <v/>
      </c>
      <c r="F49" s="118"/>
      <c r="G49" s="118"/>
      <c r="H49" s="124"/>
      <c r="I49" s="118"/>
    </row>
    <row r="50" spans="1:9">
      <c r="A50" s="123">
        <v>30</v>
      </c>
      <c r="B50" s="118"/>
      <c r="C50" s="124"/>
      <c r="D50" s="124"/>
      <c r="E50" s="125" t="str">
        <f t="shared" si="0"/>
        <v/>
      </c>
      <c r="F50" s="118"/>
      <c r="G50" s="118"/>
      <c r="H50" s="124"/>
      <c r="I50" s="118"/>
    </row>
    <row r="51" spans="1:9">
      <c r="A51" s="397" t="s">
        <v>376</v>
      </c>
      <c r="B51" s="397"/>
      <c r="C51" s="397"/>
      <c r="D51" s="397"/>
      <c r="E51" s="397"/>
      <c r="F51" s="397"/>
      <c r="G51" s="397"/>
      <c r="H51" s="397"/>
      <c r="I51" s="397"/>
    </row>
    <row r="52" spans="1:9">
      <c r="F52" s="62"/>
    </row>
    <row r="53" spans="1:9">
      <c r="F53" s="62"/>
    </row>
    <row r="54" spans="1:9">
      <c r="F54" s="62"/>
    </row>
    <row r="55" spans="1:9">
      <c r="F55" s="62"/>
    </row>
    <row r="56" spans="1:9">
      <c r="F56" s="62"/>
    </row>
    <row r="57" spans="1:9">
      <c r="F57" s="62"/>
    </row>
    <row r="58" spans="1:9">
      <c r="F58" s="62"/>
    </row>
    <row r="59" spans="1:9">
      <c r="F59" s="62"/>
    </row>
    <row r="60" spans="1:9">
      <c r="F60" s="62"/>
    </row>
    <row r="61" spans="1:9">
      <c r="F61" s="62"/>
    </row>
    <row r="62" spans="1:9">
      <c r="F62" s="62"/>
    </row>
    <row r="63" spans="1:9">
      <c r="F63" s="62"/>
    </row>
    <row r="64" spans="1:9">
      <c r="F64" s="62"/>
    </row>
    <row r="65" s="62" customFormat="1"/>
    <row r="66" s="62" customFormat="1"/>
    <row r="67" s="62" customFormat="1"/>
    <row r="68" s="62" customFormat="1"/>
    <row r="69" s="62" customFormat="1"/>
    <row r="70" s="62" customFormat="1"/>
    <row r="71" s="62" customFormat="1"/>
    <row r="72" s="62" customFormat="1"/>
    <row r="73" s="62" customFormat="1"/>
    <row r="74" s="62" customFormat="1"/>
    <row r="75" s="62" customFormat="1"/>
    <row r="76" s="62" customFormat="1"/>
    <row r="77" s="62" customFormat="1"/>
    <row r="78" s="62" customFormat="1"/>
    <row r="79" s="62" customFormat="1"/>
    <row r="80" s="62" customFormat="1"/>
    <row r="81" s="62" customFormat="1"/>
    <row r="82" s="62" customFormat="1"/>
    <row r="83" s="62" customFormat="1"/>
    <row r="84" s="62" customFormat="1"/>
    <row r="85" s="62" customFormat="1"/>
    <row r="86" s="62" customFormat="1"/>
    <row r="87" s="62" customFormat="1"/>
    <row r="88" s="62" customFormat="1"/>
    <row r="89" s="62" customFormat="1"/>
    <row r="90" s="62" customFormat="1"/>
    <row r="91" s="62" customFormat="1"/>
    <row r="92" s="62" customFormat="1"/>
    <row r="93" s="62" customFormat="1"/>
    <row r="94" s="62" customFormat="1"/>
    <row r="95" s="62" customFormat="1"/>
    <row r="96" s="62" customFormat="1"/>
    <row r="97" s="62" customFormat="1"/>
    <row r="98" s="62" customFormat="1"/>
    <row r="99" s="62" customFormat="1"/>
    <row r="100" s="62" customFormat="1"/>
    <row r="101" s="62" customFormat="1"/>
    <row r="102" s="62" customFormat="1"/>
    <row r="103" s="62" customFormat="1"/>
    <row r="104" s="62" customFormat="1"/>
    <row r="105" s="62" customFormat="1"/>
    <row r="106" s="62" customFormat="1"/>
    <row r="107" s="62" customFormat="1"/>
    <row r="108" s="62" customFormat="1"/>
    <row r="109" s="62" customFormat="1"/>
    <row r="110" s="62" customFormat="1"/>
    <row r="111" s="62" customFormat="1"/>
    <row r="112" s="62" customFormat="1"/>
    <row r="113" s="62" customFormat="1"/>
    <row r="114" s="62" customFormat="1"/>
    <row r="115" s="62" customFormat="1"/>
    <row r="116" s="62" customFormat="1"/>
    <row r="117" s="62" customFormat="1"/>
    <row r="118" s="62" customFormat="1"/>
    <row r="119" s="62" customFormat="1"/>
    <row r="120" s="62" customFormat="1"/>
  </sheetData>
  <mergeCells count="17">
    <mergeCell ref="A2:I2"/>
    <mergeCell ref="G4:I4"/>
    <mergeCell ref="G5:I5"/>
    <mergeCell ref="G9:I9"/>
    <mergeCell ref="G10:I10"/>
    <mergeCell ref="G8:I8"/>
    <mergeCell ref="A4:F4"/>
    <mergeCell ref="A5:F5"/>
    <mergeCell ref="A8:F8"/>
    <mergeCell ref="A9:F9"/>
    <mergeCell ref="A10:F10"/>
    <mergeCell ref="A13:F13"/>
    <mergeCell ref="A14:F14"/>
    <mergeCell ref="A51:I51"/>
    <mergeCell ref="G13:I13"/>
    <mergeCell ref="G14:I14"/>
    <mergeCell ref="A18:A20"/>
  </mergeCells>
  <phoneticPr fontId="2"/>
  <dataValidations count="3">
    <dataValidation type="list" allowBlank="1" showInputMessage="1" showErrorMessage="1" sqref="F21:F50" xr:uid="{00000000-0002-0000-0800-000000000000}">
      <formula1>"〇"</formula1>
    </dataValidation>
    <dataValidation type="list" allowBlank="1" showInputMessage="1" showErrorMessage="1" sqref="I21:I50" xr:uid="{00000000-0002-0000-0800-000001000000}">
      <formula1>"自主退職,整理解雇等,勤務時間変更"</formula1>
    </dataValidation>
    <dataValidation imeMode="off" allowBlank="1" showInputMessage="1" showErrorMessage="1" sqref="H19:H50 C17:E50" xr:uid="{00000000-0002-0000-0800-000002000000}"/>
  </dataValidations>
  <pageMargins left="0.7" right="0.7" top="0.75" bottom="0.75" header="0.3" footer="0.3"/>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70</vt:i4>
      </vt:variant>
    </vt:vector>
  </HeadingPairs>
  <TitlesOfParts>
    <vt:vector size="98" baseType="lpstr">
      <vt:lpstr>wk_TB</vt:lpstr>
      <vt:lpstr>入力不要</vt:lpstr>
      <vt:lpstr>共通項目(入力)</vt:lpstr>
      <vt:lpstr>交付申請一覧表</vt:lpstr>
      <vt:lpstr>様式1号_交付申請書(印刷) </vt:lpstr>
      <vt:lpstr>誓約書（印刷）</vt:lpstr>
      <vt:lpstr>別紙１</vt:lpstr>
      <vt:lpstr>別紙２</vt:lpstr>
      <vt:lpstr>別紙3</vt:lpstr>
      <vt:lpstr>別紙４</vt:lpstr>
      <vt:lpstr>別紙５</vt:lpstr>
      <vt:lpstr>別紙6-1</vt:lpstr>
      <vt:lpstr>別紙6-2</vt:lpstr>
      <vt:lpstr>様式3号_申請取下(入力・印刷)</vt:lpstr>
      <vt:lpstr>様式4号_変更申請(入力・印刷)</vt:lpstr>
      <vt:lpstr>様式6号_遂行状況報告(入力・印刷)</vt:lpstr>
      <vt:lpstr>実績報告一覧表</vt:lpstr>
      <vt:lpstr>様式7号_実績報告書(印刷)  </vt:lpstr>
      <vt:lpstr>実績報告(入力・印刷)</vt:lpstr>
      <vt:lpstr>実績報告事業収支決算書(入力・印刷)</vt:lpstr>
      <vt:lpstr>実績報告_設備導入(入力・印刷)</vt:lpstr>
      <vt:lpstr>実績報告_専門家助言(入力・印刷）</vt:lpstr>
      <vt:lpstr>様式８号_取得財産(入力・印刷) </vt:lpstr>
      <vt:lpstr>振込口座登録届出書</vt:lpstr>
      <vt:lpstr>様式11号_取得財産(入力・印刷)</vt:lpstr>
      <vt:lpstr>様式12号効果報告（入力・印刷）</vt:lpstr>
      <vt:lpstr>効果報告別紙</vt:lpstr>
      <vt:lpstr>専門家報告書（専門家→中央会）</vt:lpstr>
      <vt:lpstr>'共通項目(入力)'!Print_Area</vt:lpstr>
      <vt:lpstr>効果報告別紙!Print_Area</vt:lpstr>
      <vt:lpstr>'実績報告(入力・印刷)'!Print_Area</vt:lpstr>
      <vt:lpstr>'実績報告_設備導入(入力・印刷)'!Print_Area</vt:lpstr>
      <vt:lpstr>'実績報告_専門家助言(入力・印刷）'!Print_Area</vt:lpstr>
      <vt:lpstr>'実績報告事業収支決算書(入力・印刷)'!Print_Area</vt:lpstr>
      <vt:lpstr>'誓約書（印刷）'!Print_Area</vt:lpstr>
      <vt:lpstr>'専門家報告書（専門家→中央会）'!Print_Area</vt:lpstr>
      <vt:lpstr>別紙１!Print_Area</vt:lpstr>
      <vt:lpstr>別紙２!Print_Area</vt:lpstr>
      <vt:lpstr>別紙3!Print_Area</vt:lpstr>
      <vt:lpstr>別紙４!Print_Area</vt:lpstr>
      <vt:lpstr>別紙５!Print_Area</vt:lpstr>
      <vt:lpstr>'別紙6-1'!Print_Area</vt:lpstr>
      <vt:lpstr>'別紙6-2'!Print_Area</vt:lpstr>
      <vt:lpstr>'様式11号_取得財産(入力・印刷)'!Print_Area</vt:lpstr>
      <vt:lpstr>'様式12号効果報告（入力・印刷）'!Print_Area</vt:lpstr>
      <vt:lpstr>'様式1号_交付申請書(印刷) '!Print_Area</vt:lpstr>
      <vt:lpstr>'様式3号_申請取下(入力・印刷)'!Print_Area</vt:lpstr>
      <vt:lpstr>'様式4号_変更申請(入力・印刷)'!Print_Area</vt:lpstr>
      <vt:lpstr>'様式6号_遂行状況報告(入力・印刷)'!Print_Area</vt:lpstr>
      <vt:lpstr>'様式7号_実績報告書(印刷)  '!Print_Area</vt:lpstr>
      <vt:lpstr>'様式８号_取得財産(入力・印刷) '!Print_Area</vt:lpstr>
      <vt:lpstr>あああ</vt:lpstr>
      <vt:lpstr>ｺｳｻﾞﾒｲｷﾞ</vt:lpstr>
      <vt:lpstr>ﾌﾘｶﾞﾅ</vt:lpstr>
      <vt:lpstr>メールアドレス</vt:lpstr>
      <vt:lpstr>会社電話番号</vt:lpstr>
      <vt:lpstr>金融機関名</vt:lpstr>
      <vt:lpstr>交付決定日等</vt:lpstr>
      <vt:lpstr>交付申請日</vt:lpstr>
      <vt:lpstr>口座番号</vt:lpstr>
      <vt:lpstr>口座名義</vt:lpstr>
      <vt:lpstr>支店コード</vt:lpstr>
      <vt:lpstr>支店名</vt:lpstr>
      <vt:lpstr>資本金等</vt:lpstr>
      <vt:lpstr>事業概要</vt:lpstr>
      <vt:lpstr>事業終了日</vt:lpstr>
      <vt:lpstr>事業終了予定日</vt:lpstr>
      <vt:lpstr>事業年度</vt:lpstr>
      <vt:lpstr>実績_補助金額</vt:lpstr>
      <vt:lpstr>実績_補助対象</vt:lpstr>
      <vt:lpstr>実績_補助対象経費</vt:lpstr>
      <vt:lpstr>実績_補助対象経費×補助率</vt:lpstr>
      <vt:lpstr>実績報告日</vt:lpstr>
      <vt:lpstr>主たる業種</vt:lpstr>
      <vt:lpstr>住所</vt:lpstr>
      <vt:lpstr>従業員数</vt:lpstr>
      <vt:lpstr>新規登録・変更の別</vt:lpstr>
      <vt:lpstr>申請取下日</vt:lpstr>
      <vt:lpstr>遂行状況報告日</vt:lpstr>
      <vt:lpstr>設備１</vt:lpstr>
      <vt:lpstr>設備２</vt:lpstr>
      <vt:lpstr>設備３</vt:lpstr>
      <vt:lpstr>設備４</vt:lpstr>
      <vt:lpstr>設備５</vt:lpstr>
      <vt:lpstr>代表者氏名</vt:lpstr>
      <vt:lpstr>代表者役職</vt:lpstr>
      <vt:lpstr>第■回</vt:lpstr>
      <vt:lpstr>担当者氏名</vt:lpstr>
      <vt:lpstr>担当者電話番号</vt:lpstr>
      <vt:lpstr>担当者役職</vt:lpstr>
      <vt:lpstr>中止・廃止申請日</vt:lpstr>
      <vt:lpstr>変更申請日</vt:lpstr>
      <vt:lpstr>補助金額</vt:lpstr>
      <vt:lpstr>補助事業名</vt:lpstr>
      <vt:lpstr>補助対象経費</vt:lpstr>
      <vt:lpstr>名称</vt:lpstr>
      <vt:lpstr>郵便番号</vt:lpstr>
      <vt:lpstr>預金種別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和博</dc:creator>
  <cp:lastModifiedBy>adachi</cp:lastModifiedBy>
  <cp:lastPrinted>2025-05-07T08:34:12Z</cp:lastPrinted>
  <dcterms:created xsi:type="dcterms:W3CDTF">2015-06-05T18:19:34Z</dcterms:created>
  <dcterms:modified xsi:type="dcterms:W3CDTF">2025-05-14T06:53:43Z</dcterms:modified>
</cp:coreProperties>
</file>