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updateLinks="never"/>
  <mc:AlternateContent xmlns:mc="http://schemas.openxmlformats.org/markup-compatibility/2006">
    <mc:Choice Requires="x15">
      <x15ac:absPath xmlns:x15ac="http://schemas.microsoft.com/office/spreadsheetml/2010/11/ac" url="C:\Users\adachi\Desktop\"/>
    </mc:Choice>
  </mc:AlternateContent>
  <xr:revisionPtr revIDLastSave="0" documentId="8_{E6FCAA09-3BFB-43E7-9510-576CF88387C1}" xr6:coauthVersionLast="47" xr6:coauthVersionMax="47" xr10:uidLastSave="{00000000-0000-0000-0000-000000000000}"/>
  <bookViews>
    <workbookView xWindow="-108" yWindow="-108" windowWidth="23256" windowHeight="12576" xr2:uid="{00000000-000D-0000-FFFF-FFFF00000000}"/>
  </bookViews>
  <sheets>
    <sheet name="別紙1記載例" sheetId="5" r:id="rId1"/>
    <sheet name="別紙2記載例" sheetId="8" r:id="rId2"/>
    <sheet name="別紙３記載例1" sheetId="2" r:id="rId3"/>
    <sheet name="別紙３記載例2" sheetId="3" r:id="rId4"/>
    <sheet name="別紙３記載例3" sheetId="4" r:id="rId5"/>
    <sheet name="別紙４記載例" sheetId="9" r:id="rId6"/>
    <sheet name="別紙5記載例" sheetId="6" r:id="rId7"/>
    <sheet name="別紙6-1記載例" sheetId="10" r:id="rId8"/>
    <sheet name="別紙6-2記載例" sheetId="11" r:id="rId9"/>
  </sheets>
  <externalReferences>
    <externalReference r:id="rId10"/>
    <externalReference r:id="rId11"/>
  </externalReferences>
  <definedNames>
    <definedName name="_xlnm.Print_Area" localSheetId="0">別紙1記載例!$A$1:$BA$53</definedName>
    <definedName name="_xlnm.Print_Area" localSheetId="1">別紙2記載例!$A$1:$J$25</definedName>
    <definedName name="_xlnm.Print_Area" localSheetId="2">別紙３記載例1!$A$1:$Q$48</definedName>
    <definedName name="_xlnm.Print_Area" localSheetId="3">別紙３記載例2!$A$1:$Q$48</definedName>
    <definedName name="_xlnm.Print_Area" localSheetId="4">別紙３記載例3!$A$1:$Q$48</definedName>
    <definedName name="_xlnm.Print_Area" localSheetId="6">別紙5記載例!$A$1:$AZ$60</definedName>
    <definedName name="_xlnm.Print_Area" localSheetId="7">'別紙6-1記載例'!$A$1:$H$14</definedName>
    <definedName name="交付申請日">'[1]共通項目(入力)'!$B$24</definedName>
    <definedName name="代表者氏名">'[1]共通項目(入力)'!$B$11</definedName>
    <definedName name="代表者役職">'[1]共通項目(入力)'!$B$10</definedName>
    <definedName name="補助対象経費">別紙2記載例!$E$19</definedName>
    <definedName name="名称">'[2]共通項目(入力)'!$B$9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 i="11" l="1"/>
  <c r="G11" i="10"/>
  <c r="J9" i="10"/>
  <c r="E9" i="10"/>
  <c r="J8" i="10"/>
  <c r="E8" i="10"/>
  <c r="J7" i="10"/>
  <c r="E7" i="10"/>
  <c r="J6" i="10"/>
  <c r="E6" i="10"/>
  <c r="J5" i="10"/>
  <c r="E5" i="10"/>
  <c r="H1" i="10"/>
  <c r="O8" i="9"/>
  <c r="O7" i="9"/>
  <c r="R2" i="9"/>
  <c r="E11" i="10" l="1"/>
  <c r="D8" i="8" l="1"/>
  <c r="D7" i="8"/>
  <c r="D9" i="8" s="1"/>
  <c r="D6" i="8"/>
  <c r="E19" i="8"/>
  <c r="D19" i="8"/>
  <c r="F19" i="8" l="1"/>
  <c r="G19" i="8" s="1"/>
  <c r="H19" i="8" s="1"/>
  <c r="K38" i="6" l="1"/>
  <c r="Q38" i="6"/>
  <c r="K52" i="5" s="1"/>
  <c r="W38" i="6"/>
  <c r="AC38" i="6"/>
  <c r="AI38" i="6"/>
  <c r="AO38" i="6"/>
  <c r="AC47" i="5" s="1"/>
  <c r="AU38" i="6"/>
  <c r="AC41" i="5"/>
  <c r="AU41" i="5" s="1"/>
  <c r="AC39" i="5"/>
  <c r="AU39" i="5" s="1"/>
  <c r="AU48" i="6"/>
  <c r="AO48" i="6"/>
  <c r="AI48" i="6"/>
  <c r="AC48" i="6"/>
  <c r="AU30" i="6"/>
  <c r="AO30" i="6"/>
  <c r="AI30" i="6"/>
  <c r="AC30" i="6"/>
  <c r="W30" i="6"/>
  <c r="Q30" i="6"/>
  <c r="K30" i="6"/>
  <c r="AU11" i="6"/>
  <c r="AU15" i="6" s="1"/>
  <c r="AU32" i="6" s="1"/>
  <c r="AU36" i="6" s="1"/>
  <c r="AO11" i="6"/>
  <c r="AO15" i="6" s="1"/>
  <c r="AO32" i="6" s="1"/>
  <c r="AO36" i="6" s="1"/>
  <c r="AC45" i="5" s="1"/>
  <c r="AI11" i="6"/>
  <c r="AI15" i="6" s="1"/>
  <c r="AC11" i="6"/>
  <c r="AC15" i="6" s="1"/>
  <c r="W11" i="6"/>
  <c r="W15" i="6" s="1"/>
  <c r="Q11" i="6"/>
  <c r="Q15" i="6" s="1"/>
  <c r="K11" i="6"/>
  <c r="K15" i="6" s="1"/>
  <c r="G7" i="5"/>
  <c r="G6" i="5"/>
  <c r="G5" i="5"/>
  <c r="K47" i="5" l="1"/>
  <c r="AC52" i="5"/>
  <c r="AU52" i="5" s="1"/>
  <c r="AI32" i="6"/>
  <c r="AI36" i="6" s="1"/>
  <c r="AC32" i="6"/>
  <c r="AC36" i="6" s="1"/>
  <c r="W32" i="6"/>
  <c r="W36" i="6" s="1"/>
  <c r="K45" i="5" s="1"/>
  <c r="AU45" i="5" s="1"/>
  <c r="Q32" i="6"/>
  <c r="Q36" i="6" s="1"/>
  <c r="K32" i="6"/>
  <c r="K36" i="6" s="1"/>
  <c r="AU47" i="5"/>
  <c r="X9" i="4"/>
  <c r="X9" i="3"/>
  <c r="X9" i="2"/>
  <c r="E47" i="4" l="1"/>
  <c r="E46" i="4"/>
  <c r="E45" i="4"/>
  <c r="E44" i="4"/>
  <c r="E43" i="4"/>
  <c r="E42" i="4"/>
  <c r="E41" i="4"/>
  <c r="E40" i="4"/>
  <c r="E39" i="4"/>
  <c r="E38" i="4"/>
  <c r="E37" i="4"/>
  <c r="E36" i="4"/>
  <c r="E35" i="4"/>
  <c r="E34" i="4"/>
  <c r="E33" i="4"/>
  <c r="E32" i="4"/>
  <c r="E31" i="4"/>
  <c r="E30" i="4"/>
  <c r="E29" i="4"/>
  <c r="E28" i="4"/>
  <c r="E27" i="4"/>
  <c r="E26" i="4"/>
  <c r="E25" i="4"/>
  <c r="E24" i="4"/>
  <c r="E23" i="4"/>
  <c r="E22" i="4"/>
  <c r="E21" i="4"/>
  <c r="G10" i="4"/>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X8" i="3" s="1"/>
  <c r="G10" i="3"/>
  <c r="G10" i="2"/>
  <c r="E47" i="2"/>
  <c r="E46" i="2"/>
  <c r="E45" i="2"/>
  <c r="E44" i="2"/>
  <c r="E43" i="2"/>
  <c r="E42" i="2"/>
  <c r="E41" i="2"/>
  <c r="E40" i="2"/>
  <c r="E39" i="2"/>
  <c r="E38" i="2"/>
  <c r="E37" i="2"/>
  <c r="E36" i="2"/>
  <c r="E35" i="2"/>
  <c r="E34" i="2"/>
  <c r="E33" i="2"/>
  <c r="E32" i="2"/>
  <c r="E31" i="2"/>
  <c r="E30" i="2"/>
  <c r="E29" i="2"/>
  <c r="E28" i="2"/>
  <c r="E27" i="2"/>
  <c r="E26" i="2"/>
  <c r="E25" i="2"/>
  <c r="E24" i="2"/>
  <c r="E23" i="2"/>
  <c r="E20" i="2"/>
  <c r="E19" i="2"/>
  <c r="E18" i="2"/>
  <c r="X8" i="2" s="1"/>
  <c r="X8" i="4" l="1"/>
</calcChain>
</file>

<file path=xl/sharedStrings.xml><?xml version="1.0" encoding="utf-8"?>
<sst xmlns="http://schemas.openxmlformats.org/spreadsheetml/2006/main" count="355" uniqueCount="245">
  <si>
    <t>様式１号（別紙3）</t>
    <rPh sb="0" eb="2">
      <t>ヨウシキ</t>
    </rPh>
    <rPh sb="3" eb="4">
      <t>ゴウ</t>
    </rPh>
    <rPh sb="5" eb="7">
      <t>ベッシ</t>
    </rPh>
    <phoneticPr fontId="3"/>
  </si>
  <si>
    <t>従業員数の減少確認書</t>
    <rPh sb="0" eb="4">
      <t>ジュウギョウインスウ</t>
    </rPh>
    <rPh sb="5" eb="7">
      <t>ゲンショウ</t>
    </rPh>
    <rPh sb="7" eb="9">
      <t>カクニン</t>
    </rPh>
    <rPh sb="9" eb="10">
      <t>ショ</t>
    </rPh>
    <phoneticPr fontId="3"/>
  </si>
  <si>
    <t>１．基準日</t>
    <rPh sb="2" eb="5">
      <t>キジュンビ</t>
    </rPh>
    <phoneticPr fontId="3"/>
  </si>
  <si>
    <t>前期末又は直近1年間を基準とした時の年月日</t>
    <rPh sb="0" eb="3">
      <t>ゼンキマツ</t>
    </rPh>
    <rPh sb="3" eb="4">
      <t>マタ</t>
    </rPh>
    <rPh sb="5" eb="7">
      <t>チョッキン</t>
    </rPh>
    <rPh sb="8" eb="10">
      <t>ネンカン</t>
    </rPh>
    <rPh sb="18" eb="19">
      <t>y</t>
    </rPh>
    <rPh sb="19" eb="20">
      <t>m</t>
    </rPh>
    <rPh sb="20" eb="21">
      <t>d</t>
    </rPh>
    <phoneticPr fontId="3"/>
  </si>
  <si>
    <t>比較した期間の年月日</t>
    <rPh sb="0" eb="2">
      <t>ヒカク</t>
    </rPh>
    <rPh sb="4" eb="6">
      <t>キカン</t>
    </rPh>
    <rPh sb="7" eb="8">
      <t>y</t>
    </rPh>
    <rPh sb="8" eb="9">
      <t>m</t>
    </rPh>
    <rPh sb="9" eb="10">
      <t>ヒ</t>
    </rPh>
    <phoneticPr fontId="3"/>
  </si>
  <si>
    <t>２．従業員数及び減少率</t>
    <rPh sb="2" eb="7">
      <t>ジュウギョウインスウオヨ</t>
    </rPh>
    <rPh sb="8" eb="11">
      <t>ゲンショウリツ</t>
    </rPh>
    <phoneticPr fontId="3"/>
  </si>
  <si>
    <t>前期末又は直近1年間を基準とした時の従業員数</t>
    <rPh sb="0" eb="3">
      <t>ゼンキマツ</t>
    </rPh>
    <rPh sb="3" eb="4">
      <t>マタ</t>
    </rPh>
    <rPh sb="5" eb="7">
      <t>チョッキン</t>
    </rPh>
    <rPh sb="8" eb="10">
      <t>ネンカン</t>
    </rPh>
    <rPh sb="18" eb="22">
      <t>ジュウギョウインスウ</t>
    </rPh>
    <phoneticPr fontId="3"/>
  </si>
  <si>
    <t>比較した期間の従業員数</t>
    <rPh sb="0" eb="2">
      <t>ヒカク</t>
    </rPh>
    <rPh sb="4" eb="6">
      <t>キカン</t>
    </rPh>
    <rPh sb="7" eb="11">
      <t>ジュウギョウインスウ</t>
    </rPh>
    <phoneticPr fontId="3"/>
  </si>
  <si>
    <t>減少率</t>
    <rPh sb="0" eb="3">
      <t>ゲンショウリツ</t>
    </rPh>
    <phoneticPr fontId="3"/>
  </si>
  <si>
    <t>３．1週当たりの所定労働時間</t>
    <rPh sb="3" eb="5">
      <t>シュウア</t>
    </rPh>
    <rPh sb="8" eb="14">
      <t>ショテイロウドウジカン</t>
    </rPh>
    <phoneticPr fontId="3"/>
  </si>
  <si>
    <t>前期末又は直近1年間を基準とした時の１週当たり所定労働時間</t>
    <rPh sb="0" eb="3">
      <t>ゼンキマツ</t>
    </rPh>
    <rPh sb="3" eb="4">
      <t>マタ</t>
    </rPh>
    <rPh sb="5" eb="7">
      <t>チョッキン</t>
    </rPh>
    <rPh sb="8" eb="10">
      <t>ネンカン</t>
    </rPh>
    <rPh sb="19" eb="20">
      <t>シュウ</t>
    </rPh>
    <rPh sb="20" eb="21">
      <t>ア</t>
    </rPh>
    <rPh sb="23" eb="25">
      <t>ショテイ</t>
    </rPh>
    <rPh sb="25" eb="27">
      <t>ロウドウ</t>
    </rPh>
    <rPh sb="27" eb="29">
      <t>ジカン</t>
    </rPh>
    <phoneticPr fontId="3"/>
  </si>
  <si>
    <t>比較した期間の１週当たり所定労働時間</t>
    <rPh sb="0" eb="2">
      <t>ヒカク</t>
    </rPh>
    <rPh sb="4" eb="6">
      <t>キカン</t>
    </rPh>
    <rPh sb="8" eb="9">
      <t>シュウ</t>
    </rPh>
    <rPh sb="9" eb="10">
      <t>ア</t>
    </rPh>
    <rPh sb="12" eb="14">
      <t>ショテイ</t>
    </rPh>
    <rPh sb="14" eb="16">
      <t>ロウドウ</t>
    </rPh>
    <rPh sb="16" eb="18">
      <t>ジカン</t>
    </rPh>
    <phoneticPr fontId="3"/>
  </si>
  <si>
    <t>４．従業員の状況</t>
    <rPh sb="2" eb="5">
      <t>ジュウギョウイン</t>
    </rPh>
    <rPh sb="6" eb="8">
      <t>ジョウキョウ</t>
    </rPh>
    <phoneticPr fontId="3"/>
  </si>
  <si>
    <t>No</t>
    <phoneticPr fontId="3"/>
  </si>
  <si>
    <t>従業員氏名</t>
    <rPh sb="0" eb="5">
      <t>ジュウギョウインシメイ</t>
    </rPh>
    <phoneticPr fontId="3"/>
  </si>
  <si>
    <t>生年月日</t>
    <rPh sb="0" eb="4">
      <t>セイネンガッピ</t>
    </rPh>
    <phoneticPr fontId="3"/>
  </si>
  <si>
    <t>雇用年月日</t>
    <rPh sb="0" eb="2">
      <t>コヨウ</t>
    </rPh>
    <rPh sb="2" eb="5">
      <t>ネンガッピ</t>
    </rPh>
    <phoneticPr fontId="3"/>
  </si>
  <si>
    <t>期中採用</t>
    <rPh sb="0" eb="4">
      <t>キチュウサイヨウ</t>
    </rPh>
    <phoneticPr fontId="3"/>
  </si>
  <si>
    <t>在籍確認</t>
    <rPh sb="0" eb="4">
      <t>ザイセキカクニン</t>
    </rPh>
    <phoneticPr fontId="3"/>
  </si>
  <si>
    <t>1週当たり労働時間</t>
    <rPh sb="1" eb="3">
      <t>シュウア</t>
    </rPh>
    <rPh sb="5" eb="9">
      <t>ロウドウジカン</t>
    </rPh>
    <phoneticPr fontId="3"/>
  </si>
  <si>
    <t>退職年月日</t>
    <rPh sb="0" eb="2">
      <t>タイショク</t>
    </rPh>
    <rPh sb="2" eb="5">
      <t>ymd</t>
    </rPh>
    <phoneticPr fontId="3"/>
  </si>
  <si>
    <t>退職事由</t>
    <rPh sb="0" eb="2">
      <t>タイショク</t>
    </rPh>
    <rPh sb="2" eb="4">
      <t>ジユウ</t>
    </rPh>
    <phoneticPr fontId="3"/>
  </si>
  <si>
    <t>陶山三郎</t>
    <rPh sb="0" eb="2">
      <t>スヤマ</t>
    </rPh>
    <rPh sb="2" eb="4">
      <t>サブロウ</t>
    </rPh>
    <phoneticPr fontId="3"/>
  </si>
  <si>
    <t>陶山史郎</t>
    <rPh sb="0" eb="4">
      <t>スヤマシロウ</t>
    </rPh>
    <phoneticPr fontId="3"/>
  </si>
  <si>
    <t>自主退職</t>
  </si>
  <si>
    <t>陶山吾郎</t>
    <rPh sb="0" eb="2">
      <t>スヤマ</t>
    </rPh>
    <rPh sb="2" eb="4">
      <t>ゴロウ</t>
    </rPh>
    <phoneticPr fontId="3"/>
  </si>
  <si>
    <t>※　行が不足する場合は、上記に行を挿入して追記ください</t>
    <phoneticPr fontId="3"/>
  </si>
  <si>
    <t>〇</t>
  </si>
  <si>
    <t>陶山七郎</t>
    <rPh sb="0" eb="2">
      <t>スヤマ</t>
    </rPh>
    <rPh sb="2" eb="4">
      <t>ナナロウ</t>
    </rPh>
    <phoneticPr fontId="2"/>
  </si>
  <si>
    <t>陶山鉢郎</t>
    <rPh sb="0" eb="2">
      <t>スヤマ</t>
    </rPh>
    <rPh sb="2" eb="3">
      <t>ハチ</t>
    </rPh>
    <rPh sb="3" eb="4">
      <t>ロウ</t>
    </rPh>
    <phoneticPr fontId="2"/>
  </si>
  <si>
    <t>平成16年4月日</t>
    <rPh sb="0" eb="8">
      <t>h16y4md</t>
    </rPh>
    <phoneticPr fontId="2"/>
  </si>
  <si>
    <t>陶山松子</t>
    <rPh sb="0" eb="2">
      <t>スヤマ</t>
    </rPh>
    <rPh sb="2" eb="4">
      <t>マツコ</t>
    </rPh>
    <phoneticPr fontId="3"/>
  </si>
  <si>
    <t>陶山健夫</t>
    <rPh sb="0" eb="2">
      <t>スヤマ</t>
    </rPh>
    <rPh sb="2" eb="4">
      <t>タケオ</t>
    </rPh>
    <phoneticPr fontId="3"/>
  </si>
  <si>
    <t>陶山梅子</t>
    <rPh sb="0" eb="2">
      <t>スヤマ</t>
    </rPh>
    <rPh sb="2" eb="4">
      <t>ウメコ</t>
    </rPh>
    <phoneticPr fontId="3"/>
  </si>
  <si>
    <t>陶山全甲</t>
    <rPh sb="0" eb="2">
      <t>スヤマ</t>
    </rPh>
    <rPh sb="2" eb="4">
      <t>ゼンコウ</t>
    </rPh>
    <phoneticPr fontId="2"/>
  </si>
  <si>
    <t>陶山乙月</t>
    <rPh sb="0" eb="2">
      <t>スヤマ</t>
    </rPh>
    <rPh sb="2" eb="3">
      <t>オツ</t>
    </rPh>
    <rPh sb="3" eb="4">
      <t>ツキ</t>
    </rPh>
    <phoneticPr fontId="2"/>
  </si>
  <si>
    <t>整理解雇等</t>
  </si>
  <si>
    <t>勤務時間変更</t>
  </si>
  <si>
    <t>令和7月1月31日</t>
    <rPh sb="0" eb="9">
      <t>r7m1m31d</t>
    </rPh>
    <phoneticPr fontId="2"/>
  </si>
  <si>
    <t>名称：陶山商事</t>
  </si>
  <si>
    <t>様式第1号（別紙１）</t>
    <rPh sb="0" eb="2">
      <t>ヨウシキ</t>
    </rPh>
    <rPh sb="2" eb="3">
      <t>ダイ</t>
    </rPh>
    <rPh sb="4" eb="5">
      <t>ゴウ</t>
    </rPh>
    <rPh sb="6" eb="8">
      <t>ベッシ</t>
    </rPh>
    <phoneticPr fontId="5"/>
  </si>
  <si>
    <t>＜記入上の注意＞</t>
    <rPh sb="1" eb="3">
      <t>キニュウ</t>
    </rPh>
    <rPh sb="3" eb="4">
      <t>ジョウ</t>
    </rPh>
    <rPh sb="5" eb="7">
      <t>チュウイ</t>
    </rPh>
    <phoneticPr fontId="6"/>
  </si>
  <si>
    <t>（印刷されないので、削除不要）</t>
    <rPh sb="1" eb="3">
      <t>インサツ</t>
    </rPh>
    <rPh sb="10" eb="12">
      <t>サクジョ</t>
    </rPh>
    <rPh sb="12" eb="14">
      <t>フヨウ</t>
    </rPh>
    <phoneticPr fontId="6"/>
  </si>
  <si>
    <t>生産性向上計画の概要</t>
    <rPh sb="0" eb="5">
      <t>セイサンセイコウジョウ</t>
    </rPh>
    <rPh sb="5" eb="7">
      <t>ケイカク</t>
    </rPh>
    <rPh sb="8" eb="10">
      <t>ガイヨウ</t>
    </rPh>
    <phoneticPr fontId="5"/>
  </si>
  <si>
    <t>申請者名・資本金・業種</t>
    <rPh sb="0" eb="3">
      <t>シンセイシャ</t>
    </rPh>
    <rPh sb="3" eb="4">
      <t>メイ</t>
    </rPh>
    <rPh sb="5" eb="8">
      <t>シホンキン</t>
    </rPh>
    <rPh sb="9" eb="11">
      <t>ギョウシュ</t>
    </rPh>
    <phoneticPr fontId="5"/>
  </si>
  <si>
    <t>実　施　体　制</t>
    <rPh sb="0" eb="1">
      <t>ジツ</t>
    </rPh>
    <rPh sb="2" eb="3">
      <t>シ</t>
    </rPh>
    <rPh sb="4" eb="5">
      <t>カラダ</t>
    </rPh>
    <rPh sb="6" eb="7">
      <t>セイ</t>
    </rPh>
    <phoneticPr fontId="5"/>
  </si>
  <si>
    <t>申請者名</t>
    <rPh sb="0" eb="3">
      <t>シンセイシャ</t>
    </rPh>
    <rPh sb="3" eb="4">
      <t>メイ</t>
    </rPh>
    <phoneticPr fontId="5"/>
  </si>
  <si>
    <t>：</t>
    <phoneticPr fontId="5"/>
  </si>
  <si>
    <t>←実施体制は、外部の協力機関があれば記載</t>
    <rPh sb="1" eb="3">
      <t>ジッシ</t>
    </rPh>
    <rPh sb="3" eb="5">
      <t>タイセイ</t>
    </rPh>
    <rPh sb="7" eb="9">
      <t>ガイブ</t>
    </rPh>
    <rPh sb="10" eb="12">
      <t>キョウリョク</t>
    </rPh>
    <rPh sb="12" eb="14">
      <t>キカン</t>
    </rPh>
    <rPh sb="18" eb="20">
      <t>キサイ</t>
    </rPh>
    <phoneticPr fontId="5"/>
  </si>
  <si>
    <t>資本金</t>
    <rPh sb="0" eb="3">
      <t>シホンキン</t>
    </rPh>
    <phoneticPr fontId="5"/>
  </si>
  <si>
    <t>←個人事業の場合、資本金欄には（個人事業）と記載</t>
    <rPh sb="1" eb="3">
      <t>コジン</t>
    </rPh>
    <rPh sb="3" eb="5">
      <t>ジギョウ</t>
    </rPh>
    <rPh sb="6" eb="8">
      <t>バアイ</t>
    </rPh>
    <rPh sb="9" eb="12">
      <t>シホンキン</t>
    </rPh>
    <rPh sb="12" eb="13">
      <t>ラン</t>
    </rPh>
    <rPh sb="16" eb="18">
      <t>コジン</t>
    </rPh>
    <rPh sb="18" eb="20">
      <t>ジギョウ</t>
    </rPh>
    <rPh sb="22" eb="24">
      <t>キサイ</t>
    </rPh>
    <phoneticPr fontId="5"/>
  </si>
  <si>
    <t>業種</t>
    <rPh sb="0" eb="2">
      <t>ギョウシュ</t>
    </rPh>
    <phoneticPr fontId="5"/>
  </si>
  <si>
    <t>←業種は、日本産業分類の細分類を記載</t>
    <rPh sb="1" eb="3">
      <t>ギョウシュ</t>
    </rPh>
    <rPh sb="5" eb="7">
      <t>ニホン</t>
    </rPh>
    <rPh sb="7" eb="9">
      <t>サンギョウ</t>
    </rPh>
    <rPh sb="9" eb="11">
      <t>ブンルイ</t>
    </rPh>
    <rPh sb="12" eb="15">
      <t>サイブンルイ</t>
    </rPh>
    <rPh sb="16" eb="18">
      <t>キサイ</t>
    </rPh>
    <phoneticPr fontId="5"/>
  </si>
  <si>
    <t>計画期間又は事業期間：</t>
    <rPh sb="0" eb="2">
      <t>ケイカク</t>
    </rPh>
    <rPh sb="2" eb="4">
      <t>キカン</t>
    </rPh>
    <rPh sb="4" eb="5">
      <t>マタ</t>
    </rPh>
    <rPh sb="6" eb="8">
      <t>ジギョウ</t>
    </rPh>
    <rPh sb="8" eb="10">
      <t>キカン</t>
    </rPh>
    <phoneticPr fontId="5"/>
  </si>
  <si>
    <t>令和</t>
    <rPh sb="0" eb="2">
      <t>レイワ</t>
    </rPh>
    <phoneticPr fontId="5"/>
  </si>
  <si>
    <t>年</t>
    <rPh sb="0" eb="1">
      <t>ネン</t>
    </rPh>
    <phoneticPr fontId="5"/>
  </si>
  <si>
    <t>月</t>
    <rPh sb="0" eb="1">
      <t>ガツ</t>
    </rPh>
    <phoneticPr fontId="5"/>
  </si>
  <si>
    <t>～</t>
    <phoneticPr fontId="5"/>
  </si>
  <si>
    <t>生産性向上計画の内容</t>
    <rPh sb="0" eb="7">
      <t>セイサンセイコウジョウケイカク</t>
    </rPh>
    <rPh sb="8" eb="10">
      <t>ナイヨウ</t>
    </rPh>
    <phoneticPr fontId="5"/>
  </si>
  <si>
    <t>【現状と課題】</t>
    <phoneticPr fontId="3"/>
  </si>
  <si>
    <t>200字程度で記載ください</t>
    <rPh sb="3" eb="6">
      <t>ジテイド</t>
    </rPh>
    <rPh sb="7" eb="9">
      <t>キサイ</t>
    </rPh>
    <phoneticPr fontId="3"/>
  </si>
  <si>
    <t>※　セル内で改行したいときは、</t>
    <rPh sb="4" eb="5">
      <t>ナイ</t>
    </rPh>
    <rPh sb="6" eb="8">
      <t>カイギョウ</t>
    </rPh>
    <phoneticPr fontId="5"/>
  </si>
  <si>
    <t>　　[Alt]キーを押しながら</t>
    <rPh sb="10" eb="11">
      <t>オ</t>
    </rPh>
    <phoneticPr fontId="5"/>
  </si>
  <si>
    <t>　　[Enter]キーを押せば可能</t>
    <rPh sb="12" eb="13">
      <t>オ</t>
    </rPh>
    <rPh sb="15" eb="17">
      <t>カノウ</t>
    </rPh>
    <phoneticPr fontId="5"/>
  </si>
  <si>
    <t>※　記入しにくい場合、別表１のみ</t>
    <rPh sb="2" eb="4">
      <t>キニュウ</t>
    </rPh>
    <rPh sb="8" eb="10">
      <t>バアイ</t>
    </rPh>
    <rPh sb="11" eb="13">
      <t>ベツヒョウ</t>
    </rPh>
    <phoneticPr fontId="5"/>
  </si>
  <si>
    <t>【事業概要】</t>
    <rPh sb="1" eb="5">
      <t>ジギョウガイヨウ</t>
    </rPh>
    <phoneticPr fontId="3"/>
  </si>
  <si>
    <t>　　Wordの様式を使用しても構わない</t>
    <rPh sb="7" eb="9">
      <t>ヨウシキ</t>
    </rPh>
    <rPh sb="10" eb="12">
      <t>シヨウ</t>
    </rPh>
    <rPh sb="15" eb="16">
      <t>カマ</t>
    </rPh>
    <phoneticPr fontId="5"/>
  </si>
  <si>
    <t>補助要件を</t>
    <rPh sb="0" eb="4">
      <t>ホジョヨウケン</t>
    </rPh>
    <phoneticPr fontId="2"/>
  </si>
  <si>
    <t>前期又は直近１年間と比較する</t>
    <rPh sb="0" eb="2">
      <t>ゼンキ</t>
    </rPh>
    <rPh sb="2" eb="3">
      <t>マタ</t>
    </rPh>
    <rPh sb="4" eb="6">
      <t>チョッキン</t>
    </rPh>
    <rPh sb="7" eb="9">
      <t>ネンカン</t>
    </rPh>
    <rPh sb="10" eb="12">
      <t>ヒカク</t>
    </rPh>
    <phoneticPr fontId="2"/>
  </si>
  <si>
    <t>前期又は直近１年間の数値</t>
    <rPh sb="0" eb="2">
      <t>ゼンキ</t>
    </rPh>
    <rPh sb="2" eb="3">
      <t>マタ</t>
    </rPh>
    <rPh sb="4" eb="6">
      <t>チョッキン</t>
    </rPh>
    <rPh sb="7" eb="9">
      <t>ネンカン</t>
    </rPh>
    <rPh sb="10" eb="12">
      <t>スウチ</t>
    </rPh>
    <phoneticPr fontId="2"/>
  </si>
  <si>
    <t>減少率</t>
    <rPh sb="0" eb="3">
      <t>ゲンショウリツ</t>
    </rPh>
    <phoneticPr fontId="2"/>
  </si>
  <si>
    <t>示す数値</t>
    <rPh sb="0" eb="1">
      <t>シメ</t>
    </rPh>
    <rPh sb="2" eb="4">
      <t>スウチ</t>
    </rPh>
    <phoneticPr fontId="2"/>
  </si>
  <si>
    <t>数値（前年又は前々年同期）</t>
    <rPh sb="0" eb="2">
      <t>スウチ</t>
    </rPh>
    <rPh sb="3" eb="5">
      <t>ゼンネン</t>
    </rPh>
    <rPh sb="5" eb="6">
      <t>マタ</t>
    </rPh>
    <rPh sb="7" eb="10">
      <t>ゼンゼンネン</t>
    </rPh>
    <rPh sb="10" eb="12">
      <t>ドウキ</t>
    </rPh>
    <phoneticPr fontId="2"/>
  </si>
  <si>
    <t>売上高</t>
    <rPh sb="0" eb="3">
      <t>ウリアゲダカ</t>
    </rPh>
    <phoneticPr fontId="5"/>
  </si>
  <si>
    <t>従業員数</t>
    <rPh sb="0" eb="3">
      <t>ジュウギョウイン</t>
    </rPh>
    <rPh sb="3" eb="4">
      <t>スウ</t>
    </rPh>
    <phoneticPr fontId="5"/>
  </si>
  <si>
    <t>生産性向上を</t>
    <rPh sb="0" eb="5">
      <t>セイサンセイコウジョウ</t>
    </rPh>
    <phoneticPr fontId="5"/>
  </si>
  <si>
    <t>現　　状（千円）</t>
    <rPh sb="0" eb="1">
      <t>ウツツ</t>
    </rPh>
    <rPh sb="3" eb="4">
      <t>ジョウ</t>
    </rPh>
    <rPh sb="5" eb="7">
      <t>センエン</t>
    </rPh>
    <phoneticPr fontId="5"/>
  </si>
  <si>
    <t>計画終了時（3年後）の目標値</t>
    <rPh sb="0" eb="2">
      <t>ケイカク</t>
    </rPh>
    <rPh sb="2" eb="5">
      <t>シュウリョウジ</t>
    </rPh>
    <rPh sb="7" eb="9">
      <t>ネンゴ</t>
    </rPh>
    <rPh sb="11" eb="14">
      <t>モクヒョウチ</t>
    </rPh>
    <phoneticPr fontId="5"/>
  </si>
  <si>
    <t>伸び率</t>
    <rPh sb="0" eb="1">
      <t>ノ</t>
    </rPh>
    <rPh sb="2" eb="3">
      <t>リツ</t>
    </rPh>
    <phoneticPr fontId="3"/>
  </si>
  <si>
    <t>示す指標</t>
    <rPh sb="0" eb="1">
      <t>シメ</t>
    </rPh>
    <rPh sb="2" eb="4">
      <t>シヒョウ</t>
    </rPh>
    <phoneticPr fontId="2"/>
  </si>
  <si>
    <t>労働生産性</t>
    <rPh sb="0" eb="5">
      <t>ロウドウセイサンセイ</t>
    </rPh>
    <phoneticPr fontId="5"/>
  </si>
  <si>
    <t>←伸び率は記入不要（自動計算）</t>
    <rPh sb="1" eb="2">
      <t>ノ</t>
    </rPh>
    <rPh sb="3" eb="4">
      <t>リツ</t>
    </rPh>
    <rPh sb="5" eb="7">
      <t>キニュウ</t>
    </rPh>
    <rPh sb="7" eb="9">
      <t>フヨウ</t>
    </rPh>
    <rPh sb="10" eb="12">
      <t>ジドウ</t>
    </rPh>
    <rPh sb="12" eb="14">
      <t>ケイサン</t>
    </rPh>
    <phoneticPr fontId="5"/>
  </si>
  <si>
    <t>増加率</t>
    <rPh sb="0" eb="3">
      <t>ゾウカリツ</t>
    </rPh>
    <phoneticPr fontId="5"/>
  </si>
  <si>
    <t>一人当たりの</t>
    <rPh sb="0" eb="3">
      <t>ヒトリア</t>
    </rPh>
    <phoneticPr fontId="5"/>
  </si>
  <si>
    <t>賃金増加率</t>
    <rPh sb="0" eb="5">
      <t>チンギンゾウカリツ</t>
    </rPh>
    <phoneticPr fontId="5"/>
  </si>
  <si>
    <t>【賃金引上げの要件確認】前年と前々年を比較したときの賃金増加率</t>
    <rPh sb="0" eb="4">
      <t>チンギンヒキア</t>
    </rPh>
    <rPh sb="6" eb="10">
      <t>ヨウケンカクニン</t>
    </rPh>
    <rPh sb="12" eb="14">
      <t>ゼンネン</t>
    </rPh>
    <rPh sb="15" eb="18">
      <t>ゼンゼンネン</t>
    </rPh>
    <rPh sb="19" eb="21">
      <t>ヒカク</t>
    </rPh>
    <rPh sb="26" eb="28">
      <t>チンギン</t>
    </rPh>
    <rPh sb="28" eb="30">
      <t>ゾウカ</t>
    </rPh>
    <rPh sb="30" eb="31">
      <t>リツ</t>
    </rPh>
    <phoneticPr fontId="3"/>
  </si>
  <si>
    <t>前年と前々年の</t>
    <rPh sb="0" eb="2">
      <t>ゼンネン</t>
    </rPh>
    <rPh sb="3" eb="6">
      <t>ゼンゼンネン</t>
    </rPh>
    <phoneticPr fontId="3"/>
  </si>
  <si>
    <t>前々年の給与支給額</t>
    <rPh sb="0" eb="3">
      <t>ゼンゼンネン</t>
    </rPh>
    <rPh sb="4" eb="9">
      <t>キュウヨシキュウガク</t>
    </rPh>
    <phoneticPr fontId="5"/>
  </si>
  <si>
    <t>前年の給与支給額</t>
    <rPh sb="0" eb="2">
      <t>ゼンネン</t>
    </rPh>
    <rPh sb="3" eb="8">
      <t>キュウヨシキュウガク</t>
    </rPh>
    <phoneticPr fontId="2"/>
  </si>
  <si>
    <t>一人当たり</t>
    <rPh sb="0" eb="3">
      <t>ヒトリア</t>
    </rPh>
    <phoneticPr fontId="2"/>
  </si>
  <si>
    <t>様式第１号（別紙５）</t>
    <rPh sb="0" eb="2">
      <t>ヨウシキ</t>
    </rPh>
    <rPh sb="2" eb="3">
      <t>ダイ</t>
    </rPh>
    <rPh sb="4" eb="5">
      <t>ゴウ</t>
    </rPh>
    <rPh sb="6" eb="8">
      <t>ベッシ</t>
    </rPh>
    <phoneticPr fontId="5"/>
  </si>
  <si>
    <t>数値計画及び資金計画</t>
    <rPh sb="0" eb="2">
      <t>スウチ</t>
    </rPh>
    <rPh sb="2" eb="4">
      <t>ケイカク</t>
    </rPh>
    <rPh sb="4" eb="5">
      <t>オヨ</t>
    </rPh>
    <rPh sb="6" eb="8">
      <t>シキン</t>
    </rPh>
    <rPh sb="8" eb="10">
      <t>ケイカク</t>
    </rPh>
    <phoneticPr fontId="5"/>
  </si>
  <si>
    <t>（単位：千円）</t>
    <rPh sb="1" eb="3">
      <t>タンイ</t>
    </rPh>
    <rPh sb="4" eb="6">
      <t>センエン</t>
    </rPh>
    <phoneticPr fontId="5"/>
  </si>
  <si>
    <t>２年前</t>
    <rPh sb="1" eb="2">
      <t>ネン</t>
    </rPh>
    <rPh sb="2" eb="3">
      <t>マエ</t>
    </rPh>
    <phoneticPr fontId="5"/>
  </si>
  <si>
    <t>１年前</t>
    <rPh sb="1" eb="2">
      <t>ネン</t>
    </rPh>
    <rPh sb="2" eb="3">
      <t>マエ</t>
    </rPh>
    <phoneticPr fontId="5"/>
  </si>
  <si>
    <t>直近期末</t>
    <rPh sb="0" eb="2">
      <t>チョッキン</t>
    </rPh>
    <rPh sb="2" eb="4">
      <t>キマツ</t>
    </rPh>
    <phoneticPr fontId="5"/>
  </si>
  <si>
    <t>１年後</t>
    <rPh sb="1" eb="3">
      <t>ネンゴ</t>
    </rPh>
    <phoneticPr fontId="5"/>
  </si>
  <si>
    <t>２年後</t>
    <rPh sb="1" eb="3">
      <t>ネンゴ</t>
    </rPh>
    <phoneticPr fontId="5"/>
  </si>
  <si>
    <t>３年後</t>
    <rPh sb="1" eb="3">
      <t>ネンゴ</t>
    </rPh>
    <phoneticPr fontId="5"/>
  </si>
  <si>
    <t>４年後</t>
    <rPh sb="1" eb="3">
      <t>ネンゴ</t>
    </rPh>
    <phoneticPr fontId="5"/>
  </si>
  <si>
    <t>←決算期を記入</t>
    <rPh sb="1" eb="4">
      <t>ケッサンキ</t>
    </rPh>
    <rPh sb="5" eb="7">
      <t>キニュウ</t>
    </rPh>
    <phoneticPr fontId="5"/>
  </si>
  <si>
    <t>①売上高</t>
    <rPh sb="1" eb="4">
      <t>ウリアゲダカ</t>
    </rPh>
    <phoneticPr fontId="5"/>
  </si>
  <si>
    <t>←決算書から転記</t>
    <rPh sb="1" eb="4">
      <t>ケッサンショ</t>
    </rPh>
    <rPh sb="6" eb="8">
      <t>テンキ</t>
    </rPh>
    <phoneticPr fontId="5"/>
  </si>
  <si>
    <t>　個人事業主の場合は雑収入を除く。</t>
    <rPh sb="1" eb="6">
      <t>コジンジギョウヌシ</t>
    </rPh>
    <rPh sb="7" eb="9">
      <t>バアイ</t>
    </rPh>
    <rPh sb="10" eb="13">
      <t>ザッシュウニュウ</t>
    </rPh>
    <rPh sb="14" eb="15">
      <t>ノゾ</t>
    </rPh>
    <phoneticPr fontId="5"/>
  </si>
  <si>
    <t>②売上原価</t>
    <rPh sb="1" eb="3">
      <t>ウリアゲ</t>
    </rPh>
    <rPh sb="3" eb="5">
      <t>ゲンカ</t>
    </rPh>
    <phoneticPr fontId="5"/>
  </si>
  <si>
    <t>③売上総利益
（①－②）</t>
    <rPh sb="1" eb="3">
      <t>ウリアゲ</t>
    </rPh>
    <rPh sb="3" eb="6">
      <t>ソウリエキ</t>
    </rPh>
    <phoneticPr fontId="5"/>
  </si>
  <si>
    <t>←記入不要（自動計算）</t>
    <rPh sb="1" eb="3">
      <t>キニュウ</t>
    </rPh>
    <rPh sb="3" eb="5">
      <t>フヨウ</t>
    </rPh>
    <rPh sb="6" eb="8">
      <t>ジドウ</t>
    </rPh>
    <rPh sb="8" eb="10">
      <t>ケイサン</t>
    </rPh>
    <phoneticPr fontId="5"/>
  </si>
  <si>
    <t>④販売費及び
一般管理費</t>
    <rPh sb="1" eb="4">
      <t>ハンバイヒ</t>
    </rPh>
    <rPh sb="4" eb="5">
      <t>オヨ</t>
    </rPh>
    <rPh sb="7" eb="9">
      <t>イッパン</t>
    </rPh>
    <rPh sb="9" eb="12">
      <t>カンリヒ</t>
    </rPh>
    <phoneticPr fontId="5"/>
  </si>
  <si>
    <t>⑤営業利益</t>
    <rPh sb="1" eb="3">
      <t>エイギョウ</t>
    </rPh>
    <rPh sb="3" eb="5">
      <t>リエキ</t>
    </rPh>
    <phoneticPr fontId="5"/>
  </si>
  <si>
    <t>⑥経常利益</t>
    <rPh sb="1" eb="3">
      <t>ケイジョウ</t>
    </rPh>
    <rPh sb="3" eb="5">
      <t>リエキ</t>
    </rPh>
    <phoneticPr fontId="5"/>
  </si>
  <si>
    <t>⑦給与支給総額</t>
    <rPh sb="1" eb="3">
      <t>キュウヨ</t>
    </rPh>
    <rPh sb="3" eb="5">
      <t>シキュウ</t>
    </rPh>
    <rPh sb="5" eb="7">
      <t>ソウガク</t>
    </rPh>
    <phoneticPr fontId="5"/>
  </si>
  <si>
    <t>←役員並びに常時使用する従業員に支払う給料、賃金及び賞与のほか、給与所得とされる手当　(残業手当、扶養手当、住宅手当等を含み、退職手当及び福利厚生費は含まない）</t>
    <rPh sb="1" eb="3">
      <t>ヤクイン</t>
    </rPh>
    <rPh sb="3" eb="4">
      <t>ナラ</t>
    </rPh>
    <rPh sb="6" eb="10">
      <t>ジョウジシヨウ</t>
    </rPh>
    <rPh sb="12" eb="15">
      <t>ジュウギョウイン</t>
    </rPh>
    <rPh sb="16" eb="18">
      <t>シハラ</t>
    </rPh>
    <rPh sb="19" eb="21">
      <t>キュウリョウ</t>
    </rPh>
    <rPh sb="22" eb="24">
      <t>チンギン</t>
    </rPh>
    <rPh sb="24" eb="25">
      <t>オヨ</t>
    </rPh>
    <rPh sb="26" eb="28">
      <t>ショウヨ</t>
    </rPh>
    <rPh sb="32" eb="34">
      <t>キュウヨ</t>
    </rPh>
    <rPh sb="34" eb="36">
      <t>ショトク</t>
    </rPh>
    <rPh sb="40" eb="42">
      <t>テアテ</t>
    </rPh>
    <phoneticPr fontId="5"/>
  </si>
  <si>
    <t>　個人事業主の場合、青色決算報告書の損益計算書より、給与賃金（⑳）＋専従者給与（㊳）＋青色申告特別控除前の所得金額（㊸）として計算する。</t>
    <rPh sb="34" eb="37">
      <t>センジュウシャ</t>
    </rPh>
    <phoneticPr fontId="5"/>
  </si>
  <si>
    <t>⑧人件費</t>
    <rPh sb="1" eb="4">
      <t>ジンケンヒ</t>
    </rPh>
    <phoneticPr fontId="5"/>
  </si>
  <si>
    <t>←役員報酬、法定福利費、福利厚生費、退職金、パート・派遣労働者費用、退職金・賞与引当金繰入額の漏れがないか確認</t>
    <phoneticPr fontId="5"/>
  </si>
  <si>
    <t>　個人事業主の場合、青色申告特別控除前の所得金額（㊸）は除く。</t>
    <rPh sb="28" eb="29">
      <t>ノゾ</t>
    </rPh>
    <phoneticPr fontId="5"/>
  </si>
  <si>
    <t>⑨設備投資額</t>
    <rPh sb="1" eb="5">
      <t>セツビトウシ</t>
    </rPh>
    <rPh sb="5" eb="6">
      <t>ガク</t>
    </rPh>
    <phoneticPr fontId="5"/>
  </si>
  <si>
    <t>⑩運転資金</t>
    <rPh sb="1" eb="3">
      <t>ウンテン</t>
    </rPh>
    <rPh sb="3" eb="5">
      <t>シキン</t>
    </rPh>
    <phoneticPr fontId="5"/>
  </si>
  <si>
    <t>普通償却額</t>
    <rPh sb="0" eb="2">
      <t>フツウ</t>
    </rPh>
    <rPh sb="2" eb="5">
      <t>ショウキャクガク</t>
    </rPh>
    <phoneticPr fontId="5"/>
  </si>
  <si>
    <t>←普通償却額を記載</t>
    <rPh sb="1" eb="3">
      <t>フツウ</t>
    </rPh>
    <rPh sb="3" eb="6">
      <t>ショウキャクガク</t>
    </rPh>
    <rPh sb="7" eb="9">
      <t>キサイ</t>
    </rPh>
    <phoneticPr fontId="5"/>
  </si>
  <si>
    <t>リース・レンタル費用</t>
    <rPh sb="8" eb="10">
      <t>ヒヨウ</t>
    </rPh>
    <phoneticPr fontId="5"/>
  </si>
  <si>
    <t>←リース費用を記載</t>
    <rPh sb="4" eb="6">
      <t>ヒヨウ</t>
    </rPh>
    <rPh sb="7" eb="9">
      <t>キサイ</t>
    </rPh>
    <phoneticPr fontId="5"/>
  </si>
  <si>
    <t>特別償却額</t>
    <rPh sb="0" eb="2">
      <t>トクベツ</t>
    </rPh>
    <rPh sb="2" eb="5">
      <t>ショウキャクガク</t>
    </rPh>
    <phoneticPr fontId="5"/>
  </si>
  <si>
    <t>←原価・販管費に特別償却があれば記載。特別損失のものは記載しない。</t>
    <rPh sb="1" eb="3">
      <t>ゲンカ</t>
    </rPh>
    <rPh sb="4" eb="7">
      <t>ハンカンヒ</t>
    </rPh>
    <rPh sb="8" eb="10">
      <t>トクベツ</t>
    </rPh>
    <rPh sb="10" eb="12">
      <t>ショウキャク</t>
    </rPh>
    <rPh sb="16" eb="18">
      <t>キサイ</t>
    </rPh>
    <rPh sb="19" eb="21">
      <t>トクベツ</t>
    </rPh>
    <rPh sb="21" eb="23">
      <t>ソンシツ</t>
    </rPh>
    <rPh sb="27" eb="29">
      <t>キサイ</t>
    </rPh>
    <phoneticPr fontId="5"/>
  </si>
  <si>
    <t>⑪減価償却費</t>
    <rPh sb="1" eb="3">
      <t>ゲンカ</t>
    </rPh>
    <rPh sb="3" eb="6">
      <t>ショウキャクヒ</t>
    </rPh>
    <phoneticPr fontId="5"/>
  </si>
  <si>
    <t>⑫付加価値額
（⑤＋⑧＋⑪）</t>
    <rPh sb="1" eb="3">
      <t>フカ</t>
    </rPh>
    <rPh sb="3" eb="6">
      <t>カチガク</t>
    </rPh>
    <phoneticPr fontId="5"/>
  </si>
  <si>
    <t>⑬従業員数</t>
    <rPh sb="1" eb="3">
      <t>ジュウギョウ</t>
    </rPh>
    <rPh sb="3" eb="5">
      <t>インスウ</t>
    </rPh>
    <phoneticPr fontId="5"/>
  </si>
  <si>
    <t>←期末の従業員数を記載</t>
    <rPh sb="1" eb="3">
      <t>キマツ</t>
    </rPh>
    <rPh sb="4" eb="6">
      <t>ジュウギョウ</t>
    </rPh>
    <rPh sb="6" eb="8">
      <t>インスウ</t>
    </rPh>
    <rPh sb="9" eb="11">
      <t>キサイ</t>
    </rPh>
    <phoneticPr fontId="5"/>
  </si>
  <si>
    <t>　役員（個人事業主の場合は、代表者）を含む。従業員数は就業時間による調整を行う。</t>
    <rPh sb="1" eb="3">
      <t>ヤクイン</t>
    </rPh>
    <rPh sb="4" eb="9">
      <t>コジンジギョウヌシ</t>
    </rPh>
    <rPh sb="10" eb="12">
      <t>バアイ</t>
    </rPh>
    <rPh sb="14" eb="17">
      <t>ダイヒョウシャ</t>
    </rPh>
    <rPh sb="19" eb="20">
      <t>フク</t>
    </rPh>
    <rPh sb="22" eb="25">
      <t>ジュウギョウイン</t>
    </rPh>
    <rPh sb="25" eb="26">
      <t>スウ</t>
    </rPh>
    <rPh sb="27" eb="29">
      <t>シュウギョウ</t>
    </rPh>
    <rPh sb="29" eb="31">
      <t>ジカン</t>
    </rPh>
    <rPh sb="34" eb="36">
      <t>チョウセイ</t>
    </rPh>
    <rPh sb="37" eb="38">
      <t>オコナ</t>
    </rPh>
    <phoneticPr fontId="5"/>
  </si>
  <si>
    <t>⑮資金調達額
（⑨＋⑩）</t>
    <rPh sb="1" eb="3">
      <t>シキン</t>
    </rPh>
    <rPh sb="3" eb="6">
      <t>チョウタツガク</t>
    </rPh>
    <phoneticPr fontId="5"/>
  </si>
  <si>
    <t>政府系金融
機関借入</t>
    <rPh sb="0" eb="3">
      <t>セイフケイ</t>
    </rPh>
    <rPh sb="3" eb="5">
      <t>キンユウ</t>
    </rPh>
    <rPh sb="6" eb="8">
      <t>キカン</t>
    </rPh>
    <rPh sb="8" eb="10">
      <t>カリイレ</t>
    </rPh>
    <phoneticPr fontId="5"/>
  </si>
  <si>
    <t>-</t>
    <phoneticPr fontId="5"/>
  </si>
  <si>
    <t>民間金融
機関借入</t>
    <rPh sb="0" eb="2">
      <t>ミンカン</t>
    </rPh>
    <rPh sb="2" eb="4">
      <t>キンユウ</t>
    </rPh>
    <rPh sb="5" eb="7">
      <t>キカン</t>
    </rPh>
    <rPh sb="7" eb="9">
      <t>カリイレ</t>
    </rPh>
    <phoneticPr fontId="5"/>
  </si>
  <si>
    <t>←県制度融資はこの欄に記載</t>
    <rPh sb="1" eb="2">
      <t>ケン</t>
    </rPh>
    <rPh sb="2" eb="4">
      <t>セイド</t>
    </rPh>
    <rPh sb="4" eb="6">
      <t>ユウシ</t>
    </rPh>
    <rPh sb="9" eb="10">
      <t>ラン</t>
    </rPh>
    <rPh sb="11" eb="13">
      <t>キサイ</t>
    </rPh>
    <phoneticPr fontId="5"/>
  </si>
  <si>
    <t>自己資金</t>
    <rPh sb="0" eb="2">
      <t>ジコ</t>
    </rPh>
    <rPh sb="2" eb="4">
      <t>シキン</t>
    </rPh>
    <phoneticPr fontId="5"/>
  </si>
  <si>
    <t>その他</t>
    <rPh sb="2" eb="3">
      <t>タ</t>
    </rPh>
    <phoneticPr fontId="5"/>
  </si>
  <si>
    <t>合　計</t>
    <rPh sb="0" eb="1">
      <t>ゴウ</t>
    </rPh>
    <rPh sb="2" eb="3">
      <t>ケイ</t>
    </rPh>
    <phoneticPr fontId="5"/>
  </si>
  <si>
    <t>（各種指標の算出方法）</t>
    <rPh sb="1" eb="3">
      <t>カクシュ</t>
    </rPh>
    <rPh sb="3" eb="5">
      <t>シヒョウ</t>
    </rPh>
    <rPh sb="6" eb="8">
      <t>サンシュツ</t>
    </rPh>
    <rPh sb="8" eb="10">
      <t>ホウホウ</t>
    </rPh>
    <phoneticPr fontId="6"/>
  </si>
  <si>
    <t>※　別表４と投資額及び時期の整合性が</t>
    <rPh sb="2" eb="4">
      <t>ベツヒョウ</t>
    </rPh>
    <rPh sb="6" eb="9">
      <t>トウシガク</t>
    </rPh>
    <rPh sb="9" eb="10">
      <t>オヨ</t>
    </rPh>
    <rPh sb="11" eb="13">
      <t>ジキ</t>
    </rPh>
    <rPh sb="14" eb="17">
      <t>セイゴウセイ</t>
    </rPh>
    <phoneticPr fontId="5"/>
  </si>
  <si>
    <t>「給与支給総額」：給料＋賃金＋賞与＋各種手当(残業手当、扶養手当、住宅手当等)</t>
    <rPh sb="1" eb="7">
      <t>キュウヨシキュウソウガク</t>
    </rPh>
    <rPh sb="9" eb="11">
      <t>キュウリョウ</t>
    </rPh>
    <rPh sb="12" eb="14">
      <t>チンギン</t>
    </rPh>
    <rPh sb="15" eb="17">
      <t>ショウヨ</t>
    </rPh>
    <rPh sb="18" eb="20">
      <t>カクシュ</t>
    </rPh>
    <rPh sb="20" eb="22">
      <t>テアテ</t>
    </rPh>
    <rPh sb="23" eb="25">
      <t>ザンギョウ</t>
    </rPh>
    <rPh sb="25" eb="27">
      <t>テアテ</t>
    </rPh>
    <rPh sb="28" eb="30">
      <t>フヨウ</t>
    </rPh>
    <rPh sb="30" eb="32">
      <t>テアテ</t>
    </rPh>
    <rPh sb="33" eb="35">
      <t>ジュウタク</t>
    </rPh>
    <rPh sb="35" eb="37">
      <t>テアテ</t>
    </rPh>
    <rPh sb="37" eb="38">
      <t>トウ</t>
    </rPh>
    <phoneticPr fontId="6"/>
  </si>
  <si>
    <t>　　取れているか要確認</t>
    <rPh sb="2" eb="3">
      <t>ト</t>
    </rPh>
    <rPh sb="8" eb="11">
      <t>ヨウカクニン</t>
    </rPh>
    <phoneticPr fontId="5"/>
  </si>
  <si>
    <t>「付加価値額」：営業利益＋人件費＋減価償却費</t>
  </si>
  <si>
    <t>「一人当たりの付加価値額」：付加価値額÷従業員数</t>
  </si>
  <si>
    <t>「営業利益」：売上総利益（売上高－売上原価）－販売費及び一般管理費</t>
  </si>
  <si>
    <t>（算出時における留意点）</t>
    <rPh sb="1" eb="3">
      <t>サンシュツ</t>
    </rPh>
    <rPh sb="3" eb="4">
      <t>ジ</t>
    </rPh>
    <rPh sb="8" eb="11">
      <t>リュウイテン</t>
    </rPh>
    <phoneticPr fontId="5"/>
  </si>
  <si>
    <t>人数、人件費に短時間労働者、派遣労働者に対する費用を算出しましたか。（はい・いいえ）</t>
    <rPh sb="26" eb="28">
      <t>サンシュツ</t>
    </rPh>
    <phoneticPr fontId="5"/>
  </si>
  <si>
    <t>←パート・アルバイト・派遣労働者の人件費を加算した場合「はい」</t>
    <rPh sb="11" eb="13">
      <t>ハケン</t>
    </rPh>
    <rPh sb="13" eb="16">
      <t>ロウドウシャ</t>
    </rPh>
    <rPh sb="17" eb="20">
      <t>ジンケンヒ</t>
    </rPh>
    <rPh sb="21" eb="23">
      <t>カサン</t>
    </rPh>
    <rPh sb="25" eb="27">
      <t>バアイ</t>
    </rPh>
    <phoneticPr fontId="5"/>
  </si>
  <si>
    <t>減価償却費にリース費用を算出しましたか。（はい・いいえ）</t>
    <rPh sb="12" eb="14">
      <t>サンシュツ</t>
    </rPh>
    <phoneticPr fontId="5"/>
  </si>
  <si>
    <t>←減価償却費にリース費用を加算した場合「はい」</t>
    <rPh sb="1" eb="3">
      <t>ゲンカ</t>
    </rPh>
    <rPh sb="3" eb="6">
      <t>ショウキャクヒ</t>
    </rPh>
    <rPh sb="10" eb="12">
      <t>ヒヨウ</t>
    </rPh>
    <rPh sb="13" eb="15">
      <t>カサン</t>
    </rPh>
    <rPh sb="17" eb="19">
      <t>バアイ</t>
    </rPh>
    <phoneticPr fontId="5"/>
  </si>
  <si>
    <t>従業員数について就業時間による調整を行いましたか。（はい・いいえ）</t>
  </si>
  <si>
    <t>←パート・アルバイト・派遣労働者を８時間換算で従業員数に計算した場合「はい」</t>
    <rPh sb="11" eb="13">
      <t>ハケン</t>
    </rPh>
    <rPh sb="13" eb="16">
      <t>ロウドウシャ</t>
    </rPh>
    <rPh sb="18" eb="20">
      <t>ジカン</t>
    </rPh>
    <rPh sb="20" eb="22">
      <t>カンサン</t>
    </rPh>
    <rPh sb="23" eb="25">
      <t>ジュウギョウ</t>
    </rPh>
    <rPh sb="25" eb="27">
      <t>インスウ</t>
    </rPh>
    <rPh sb="28" eb="30">
      <t>ケイサン</t>
    </rPh>
    <rPh sb="32" eb="34">
      <t>バアイ</t>
    </rPh>
    <phoneticPr fontId="5"/>
  </si>
  <si>
    <t>食事を作る速度を上げるため、スチームコンベクションを導入し様々な料理を同時に作られるようにする。
また、注文受注からは配膳までの速度を向上するために、食券機を導入し注文が厨房に自動送信する仕組みを取り入れるとともに配膳ロボットを導入することで配膳の効率化を図る。
併せて専門家の派遣を受け、従業員の動線コントロールやレイアウト変更につき助言を受け、更なる効率化を図りたい。　　　（184字)</t>
    <rPh sb="0" eb="2">
      <t>ショクジ</t>
    </rPh>
    <rPh sb="3" eb="4">
      <t>ツク</t>
    </rPh>
    <rPh sb="5" eb="7">
      <t>ソクド</t>
    </rPh>
    <rPh sb="8" eb="9">
      <t>ア</t>
    </rPh>
    <rPh sb="26" eb="28">
      <t>ドウニュウ</t>
    </rPh>
    <rPh sb="29" eb="31">
      <t>サマザマ</t>
    </rPh>
    <rPh sb="32" eb="34">
      <t>リョウリ</t>
    </rPh>
    <rPh sb="35" eb="37">
      <t>ドウジ</t>
    </rPh>
    <rPh sb="38" eb="39">
      <t>ツク</t>
    </rPh>
    <rPh sb="52" eb="56">
      <t>チュウモンジュチュウ</t>
    </rPh>
    <rPh sb="59" eb="61">
      <t>ハイゼン</t>
    </rPh>
    <rPh sb="64" eb="66">
      <t>ソクド</t>
    </rPh>
    <rPh sb="67" eb="69">
      <t>コウジョウ</t>
    </rPh>
    <rPh sb="75" eb="78">
      <t>ショッケンキ</t>
    </rPh>
    <rPh sb="79" eb="81">
      <t>ドウニュウ</t>
    </rPh>
    <rPh sb="82" eb="84">
      <t>チュウモン</t>
    </rPh>
    <rPh sb="85" eb="87">
      <t>チュウボウ</t>
    </rPh>
    <rPh sb="88" eb="92">
      <t>ジドウソウシン</t>
    </rPh>
    <rPh sb="94" eb="96">
      <t>シク</t>
    </rPh>
    <rPh sb="98" eb="99">
      <t>ト</t>
    </rPh>
    <rPh sb="100" eb="101">
      <t>イ</t>
    </rPh>
    <rPh sb="107" eb="109">
      <t>ハイゼン</t>
    </rPh>
    <rPh sb="114" eb="116">
      <t>ドウニュウ</t>
    </rPh>
    <rPh sb="121" eb="123">
      <t>ハイゼン</t>
    </rPh>
    <rPh sb="124" eb="127">
      <t>コウリツカ</t>
    </rPh>
    <rPh sb="128" eb="129">
      <t>ハカ</t>
    </rPh>
    <rPh sb="132" eb="133">
      <t>アワ</t>
    </rPh>
    <rPh sb="135" eb="138">
      <t>センモンカ</t>
    </rPh>
    <rPh sb="139" eb="141">
      <t>ハケン</t>
    </rPh>
    <rPh sb="142" eb="143">
      <t>ウ</t>
    </rPh>
    <rPh sb="145" eb="148">
      <t>ジュウギョウイン</t>
    </rPh>
    <rPh sb="149" eb="151">
      <t>ドウセン</t>
    </rPh>
    <rPh sb="163" eb="165">
      <t>ヘンコウ</t>
    </rPh>
    <rPh sb="168" eb="170">
      <t>ジョゲン</t>
    </rPh>
    <rPh sb="171" eb="172">
      <t>ウ</t>
    </rPh>
    <rPh sb="174" eb="175">
      <t>サラ</t>
    </rPh>
    <rPh sb="177" eb="179">
      <t>コウリツ</t>
    </rPh>
    <rPh sb="179" eb="180">
      <t>カ</t>
    </rPh>
    <rPh sb="181" eb="182">
      <t>ハカ</t>
    </rPh>
    <rPh sb="193" eb="194">
      <t>ジ</t>
    </rPh>
    <phoneticPr fontId="2"/>
  </si>
  <si>
    <t>( 6年12月期)</t>
    <rPh sb="3" eb="4">
      <t>ネン</t>
    </rPh>
    <rPh sb="6" eb="7">
      <t>ガツ</t>
    </rPh>
    <rPh sb="7" eb="8">
      <t>キ</t>
    </rPh>
    <phoneticPr fontId="5"/>
  </si>
  <si>
    <t>( 5年12月期)</t>
    <rPh sb="3" eb="4">
      <t>ネン</t>
    </rPh>
    <rPh sb="6" eb="7">
      <t>ガツ</t>
    </rPh>
    <rPh sb="7" eb="8">
      <t>キ</t>
    </rPh>
    <phoneticPr fontId="5"/>
  </si>
  <si>
    <t>( 4年12月期)</t>
    <rPh sb="3" eb="4">
      <t>ネン</t>
    </rPh>
    <rPh sb="6" eb="7">
      <t>ガツ</t>
    </rPh>
    <rPh sb="7" eb="8">
      <t>キ</t>
    </rPh>
    <phoneticPr fontId="5"/>
  </si>
  <si>
    <t>( 7年12月期)</t>
    <rPh sb="3" eb="4">
      <t>ネン</t>
    </rPh>
    <rPh sb="6" eb="7">
      <t>ガツ</t>
    </rPh>
    <rPh sb="7" eb="8">
      <t>キ</t>
    </rPh>
    <phoneticPr fontId="5"/>
  </si>
  <si>
    <t>(8年12月期)</t>
    <rPh sb="2" eb="3">
      <t>ネン</t>
    </rPh>
    <rPh sb="5" eb="6">
      <t>ガツ</t>
    </rPh>
    <rPh sb="6" eb="7">
      <t>キ</t>
    </rPh>
    <phoneticPr fontId="5"/>
  </si>
  <si>
    <t>( 9年12月期)</t>
    <rPh sb="3" eb="4">
      <t>ネン</t>
    </rPh>
    <rPh sb="6" eb="7">
      <t>ガツ</t>
    </rPh>
    <rPh sb="7" eb="8">
      <t>キ</t>
    </rPh>
    <phoneticPr fontId="5"/>
  </si>
  <si>
    <t>( 10年12月期)</t>
    <rPh sb="4" eb="5">
      <t>ネン</t>
    </rPh>
    <rPh sb="7" eb="8">
      <t>ガツ</t>
    </rPh>
    <rPh sb="8" eb="9">
      <t>キ</t>
    </rPh>
    <phoneticPr fontId="5"/>
  </si>
  <si>
    <t>←減少率は記入不要（自動計算）</t>
    <rPh sb="1" eb="3">
      <t>ゲンショウ</t>
    </rPh>
    <rPh sb="3" eb="4">
      <t>リツ</t>
    </rPh>
    <rPh sb="5" eb="7">
      <t>キニュウ</t>
    </rPh>
    <rPh sb="7" eb="9">
      <t>フヨウ</t>
    </rPh>
    <rPh sb="10" eb="12">
      <t>ジドウ</t>
    </rPh>
    <rPh sb="12" eb="14">
      <t>ケイサン</t>
    </rPh>
    <phoneticPr fontId="5"/>
  </si>
  <si>
    <t>当社は松江市内において定食を提供する飲食事業者である。厨房の従業員を2名、ホールスタッフを2名雇用していたが、令和6年10月に厨房の従業員1名とホールスタッフ1名が自己都合で退職したため、十分な食事の提供ができず、やむなく席数を減らして対応している。
事業を元の規模に戻すためには、食事を作る速度を向上することや、注文受注から配膳までをいかに早くこなしていくかが課題となっている。　（188字）</t>
    <rPh sb="0" eb="2">
      <t>トウシャ</t>
    </rPh>
    <rPh sb="3" eb="7">
      <t>マツエシナイ</t>
    </rPh>
    <rPh sb="11" eb="13">
      <t>テイショク</t>
    </rPh>
    <rPh sb="14" eb="16">
      <t>テイキョウ</t>
    </rPh>
    <rPh sb="18" eb="27">
      <t>インショクジギ</t>
    </rPh>
    <rPh sb="27" eb="29">
      <t>チュウボウ</t>
    </rPh>
    <rPh sb="30" eb="33">
      <t>ジュウギョウイン</t>
    </rPh>
    <rPh sb="35" eb="36">
      <t>メイ</t>
    </rPh>
    <rPh sb="46" eb="49">
      <t>メイコヨウ</t>
    </rPh>
    <rPh sb="55" eb="59">
      <t>r6y</t>
    </rPh>
    <rPh sb="61" eb="62">
      <t>m</t>
    </rPh>
    <rPh sb="63" eb="65">
      <t>チュウボウ</t>
    </rPh>
    <rPh sb="66" eb="69">
      <t>ジュウギョウイン</t>
    </rPh>
    <rPh sb="70" eb="71">
      <t>メイ</t>
    </rPh>
    <rPh sb="80" eb="81">
      <t>メイ</t>
    </rPh>
    <rPh sb="82" eb="86">
      <t>ジコツゴウ</t>
    </rPh>
    <rPh sb="87" eb="89">
      <t>タイショク</t>
    </rPh>
    <rPh sb="94" eb="96">
      <t>ジュウブン</t>
    </rPh>
    <rPh sb="97" eb="99">
      <t>ショクジ</t>
    </rPh>
    <rPh sb="100" eb="102">
      <t>テイキョウ</t>
    </rPh>
    <rPh sb="111" eb="113">
      <t>セキスウ</t>
    </rPh>
    <rPh sb="114" eb="115">
      <t>ヘ</t>
    </rPh>
    <rPh sb="118" eb="120">
      <t>タイオウ</t>
    </rPh>
    <rPh sb="126" eb="128">
      <t>ジギョウ</t>
    </rPh>
    <rPh sb="129" eb="130">
      <t>モト</t>
    </rPh>
    <rPh sb="131" eb="133">
      <t>キボ</t>
    </rPh>
    <rPh sb="134" eb="135">
      <t>モド</t>
    </rPh>
    <rPh sb="141" eb="143">
      <t>ショクジ</t>
    </rPh>
    <rPh sb="144" eb="145">
      <t>ツク</t>
    </rPh>
    <rPh sb="146" eb="148">
      <t>ソクド</t>
    </rPh>
    <rPh sb="149" eb="151">
      <t>コウジョウ</t>
    </rPh>
    <rPh sb="157" eb="159">
      <t>チュウモン</t>
    </rPh>
    <rPh sb="159" eb="161">
      <t>ジュチュウ</t>
    </rPh>
    <rPh sb="163" eb="165">
      <t>ハイゼン</t>
    </rPh>
    <rPh sb="171" eb="172">
      <t>ハヤ</t>
    </rPh>
    <rPh sb="181" eb="183">
      <t>カダイ</t>
    </rPh>
    <rPh sb="195" eb="196">
      <t>ジ</t>
    </rPh>
    <phoneticPr fontId="2"/>
  </si>
  <si>
    <t>←本事業の補助金はこの欄に記載</t>
    <rPh sb="1" eb="4">
      <t>ホンジギョウ</t>
    </rPh>
    <rPh sb="5" eb="8">
      <t>ホジョキン</t>
    </rPh>
    <rPh sb="11" eb="12">
      <t>ラン</t>
    </rPh>
    <rPh sb="13" eb="15">
      <t>キサイ</t>
    </rPh>
    <phoneticPr fontId="5"/>
  </si>
  <si>
    <t>様式第１号（別紙２）</t>
    <rPh sb="0" eb="2">
      <t>ヨウシキ</t>
    </rPh>
    <rPh sb="2" eb="3">
      <t>ダイ</t>
    </rPh>
    <rPh sb="4" eb="5">
      <t>ゴウ</t>
    </rPh>
    <rPh sb="6" eb="8">
      <t>ベッシ</t>
    </rPh>
    <phoneticPr fontId="3"/>
  </si>
  <si>
    <t>１．収入の部　　　　　　　　　　　　　　　　　　　　　　　　　　　　</t>
    <phoneticPr fontId="8"/>
  </si>
  <si>
    <t>　（単位：円）</t>
    <phoneticPr fontId="8"/>
  </si>
  <si>
    <t>金　額</t>
    <rPh sb="0" eb="1">
      <t>キン</t>
    </rPh>
    <rPh sb="2" eb="3">
      <t>ガク</t>
    </rPh>
    <phoneticPr fontId="8"/>
  </si>
  <si>
    <t>資金の調達先</t>
    <rPh sb="0" eb="2">
      <t>シキン</t>
    </rPh>
    <rPh sb="3" eb="6">
      <t>チョウタツサキ</t>
    </rPh>
    <phoneticPr fontId="8"/>
  </si>
  <si>
    <t>自 己 資 金</t>
    <phoneticPr fontId="8"/>
  </si>
  <si>
    <t>借　入　金</t>
  </si>
  <si>
    <t>そ　の　他</t>
  </si>
  <si>
    <t>事業経費の計</t>
    <rPh sb="0" eb="2">
      <t>ジギョウ</t>
    </rPh>
    <phoneticPr fontId="8"/>
  </si>
  <si>
    <t>２．支出の部　　　　　　　　　　　　　　　　　　　　　　　　　　　　　　　　　　</t>
    <phoneticPr fontId="8"/>
  </si>
  <si>
    <t>補助対象経費</t>
    <rPh sb="0" eb="2">
      <t>ホジョ</t>
    </rPh>
    <rPh sb="2" eb="4">
      <t>タイショウ</t>
    </rPh>
    <rPh sb="4" eb="6">
      <t>ケイヒ</t>
    </rPh>
    <phoneticPr fontId="3"/>
  </si>
  <si>
    <t>経費内訳、積算明細</t>
    <phoneticPr fontId="8"/>
  </si>
  <si>
    <t>事業に要する
経　　費
（消費税込）</t>
    <rPh sb="13" eb="16">
      <t>ショウヒゼイ</t>
    </rPh>
    <rPh sb="16" eb="17">
      <t>コ</t>
    </rPh>
    <phoneticPr fontId="8"/>
  </si>
  <si>
    <t>補助対象経費額</t>
    <rPh sb="6" eb="7">
      <t>ガク</t>
    </rPh>
    <phoneticPr fontId="8"/>
  </si>
  <si>
    <t>補助申請額</t>
    <rPh sb="2" eb="5">
      <t>シンセイガク</t>
    </rPh>
    <phoneticPr fontId="8"/>
  </si>
  <si>
    <t>負担区分</t>
  </si>
  <si>
    <t>備考</t>
  </si>
  <si>
    <t>補助金負担</t>
    <phoneticPr fontId="8"/>
  </si>
  <si>
    <t>自己負担</t>
  </si>
  <si>
    <t>合計</t>
    <rPh sb="0" eb="2">
      <t>ゴウケイ</t>
    </rPh>
    <phoneticPr fontId="3"/>
  </si>
  <si>
    <t>（注）１　対象経費は、要綱別表１の２に掲載している補助対象経費のいずれかを記載すること。</t>
    <rPh sb="5" eb="7">
      <t>タイショウ</t>
    </rPh>
    <rPh sb="7" eb="9">
      <t>ケイヒ</t>
    </rPh>
    <rPh sb="11" eb="13">
      <t>ヨウコウ</t>
    </rPh>
    <rPh sb="13" eb="15">
      <t>ベッピョウ</t>
    </rPh>
    <rPh sb="19" eb="21">
      <t>ケイサイ</t>
    </rPh>
    <rPh sb="25" eb="27">
      <t>ホジョ</t>
    </rPh>
    <rPh sb="27" eb="29">
      <t>タイショウ</t>
    </rPh>
    <rPh sb="29" eb="31">
      <t>ケイヒ</t>
    </rPh>
    <rPh sb="37" eb="39">
      <t>キサイ</t>
    </rPh>
    <phoneticPr fontId="8"/>
  </si>
  <si>
    <t>メモ欄</t>
    <rPh sb="2" eb="3">
      <t>ラン</t>
    </rPh>
    <phoneticPr fontId="8"/>
  </si>
  <si>
    <t>　　　２　補助申請額の端数は切り捨てとしてください。</t>
    <rPh sb="5" eb="7">
      <t>ホジョ</t>
    </rPh>
    <rPh sb="7" eb="9">
      <t>シンセイ</t>
    </rPh>
    <rPh sb="9" eb="10">
      <t>ガク</t>
    </rPh>
    <rPh sb="11" eb="13">
      <t>ハスウ</t>
    </rPh>
    <rPh sb="14" eb="15">
      <t>キ</t>
    </rPh>
    <rPh sb="16" eb="17">
      <t>ス</t>
    </rPh>
    <phoneticPr fontId="8"/>
  </si>
  <si>
    <t>　　　３　事業を委託する場合は、備考欄に想定している委託先名を記入すること。</t>
    <rPh sb="20" eb="22">
      <t>ソウテイ</t>
    </rPh>
    <phoneticPr fontId="8"/>
  </si>
  <si>
    <t>　　　４　記入欄が不足する場合は、追加して記載すること。</t>
    <rPh sb="5" eb="7">
      <t>キニュウ</t>
    </rPh>
    <rPh sb="7" eb="8">
      <t>ラン</t>
    </rPh>
    <rPh sb="9" eb="11">
      <t>フソク</t>
    </rPh>
    <rPh sb="13" eb="15">
      <t>バアイ</t>
    </rPh>
    <rPh sb="17" eb="19">
      <t>ツイカ</t>
    </rPh>
    <rPh sb="21" eb="23">
      <t>キサイ</t>
    </rPh>
    <phoneticPr fontId="8"/>
  </si>
  <si>
    <t>　　　５　備考欄に書ききれない場合はメモ欄に記載すること。</t>
    <rPh sb="5" eb="7">
      <t>ビコウ</t>
    </rPh>
    <rPh sb="7" eb="8">
      <t>ラン</t>
    </rPh>
    <rPh sb="9" eb="10">
      <t>カ</t>
    </rPh>
    <rPh sb="15" eb="17">
      <t>バアイ</t>
    </rPh>
    <rPh sb="20" eb="21">
      <t>ラン</t>
    </rPh>
    <rPh sb="22" eb="24">
      <t>キサイ</t>
    </rPh>
    <phoneticPr fontId="8"/>
  </si>
  <si>
    <t>省力化等支援事業補助金</t>
    <rPh sb="0" eb="11">
      <t>ショウリョクカトウシエンジギョウホジョキン</t>
    </rPh>
    <phoneticPr fontId="2"/>
  </si>
  <si>
    <t>○○銀行から借り入れ</t>
    <rPh sb="0" eb="4">
      <t>マルマルギンコウ</t>
    </rPh>
    <rPh sb="6" eb="7">
      <t>カ</t>
    </rPh>
    <rPh sb="8" eb="9">
      <t>イ</t>
    </rPh>
    <phoneticPr fontId="2"/>
  </si>
  <si>
    <t>スチームコンベクション</t>
  </si>
  <si>
    <t>スチームコンベクション</t>
    <phoneticPr fontId="2"/>
  </si>
  <si>
    <t>食券機</t>
    <rPh sb="0" eb="3">
      <t>ショッケンキ</t>
    </rPh>
    <phoneticPr fontId="2"/>
  </si>
  <si>
    <t>配膳ロボット</t>
    <rPh sb="0" eb="2">
      <t>ハイゼン</t>
    </rPh>
    <phoneticPr fontId="2"/>
  </si>
  <si>
    <t>専門家助言</t>
    <rPh sb="0" eb="5">
      <t>センモンカジョゲン</t>
    </rPh>
    <phoneticPr fontId="2"/>
  </si>
  <si>
    <t>1台</t>
    <rPh sb="1" eb="2">
      <t>ダイ</t>
    </rPh>
    <phoneticPr fontId="2"/>
  </si>
  <si>
    <t>1式</t>
    <rPh sb="1" eb="2">
      <t>シキ</t>
    </rPh>
    <phoneticPr fontId="2"/>
  </si>
  <si>
    <t>　（単位：千円）</t>
    <rPh sb="5" eb="6">
      <t>セン</t>
    </rPh>
    <phoneticPr fontId="8"/>
  </si>
  <si>
    <t>4回</t>
    <rPh sb="1" eb="2">
      <t>カイ</t>
    </rPh>
    <phoneticPr fontId="2"/>
  </si>
  <si>
    <t>様式第１号（別紙4）</t>
    <rPh sb="0" eb="2">
      <t>ヨウシキ</t>
    </rPh>
    <rPh sb="2" eb="3">
      <t>ダイ</t>
    </rPh>
    <rPh sb="4" eb="5">
      <t>ゴウ</t>
    </rPh>
    <rPh sb="6" eb="8">
      <t>ベッシ</t>
    </rPh>
    <phoneticPr fontId="3"/>
  </si>
  <si>
    <t>島根県中小企業団体中央会会長　様</t>
    <rPh sb="15" eb="16">
      <t>サマ</t>
    </rPh>
    <phoneticPr fontId="3"/>
  </si>
  <si>
    <t>名称</t>
    <rPh sb="0" eb="2">
      <t>メイショウ</t>
    </rPh>
    <phoneticPr fontId="3"/>
  </si>
  <si>
    <t>代表者</t>
    <rPh sb="0" eb="3">
      <t>ダイヒョウシャ</t>
    </rPh>
    <phoneticPr fontId="3"/>
  </si>
  <si>
    <t>下記のとおり求人活動を実施しましたが、従業員充足に至りませんでした。</t>
    <rPh sb="0" eb="2">
      <t>カキ</t>
    </rPh>
    <rPh sb="6" eb="8">
      <t>キュウジン</t>
    </rPh>
    <rPh sb="8" eb="10">
      <t>カツドウ</t>
    </rPh>
    <rPh sb="11" eb="13">
      <t>ジッシ</t>
    </rPh>
    <rPh sb="19" eb="24">
      <t>ジュウギョウインジュウソク</t>
    </rPh>
    <rPh sb="25" eb="26">
      <t>イタ</t>
    </rPh>
    <phoneticPr fontId="3"/>
  </si>
  <si>
    <t>記</t>
  </si>
  <si>
    <t>１．求人活動の内容</t>
    <rPh sb="2" eb="4">
      <t>キュウジン</t>
    </rPh>
    <rPh sb="4" eb="6">
      <t>カツドウ</t>
    </rPh>
    <rPh sb="7" eb="9">
      <t>ナイヨウ</t>
    </rPh>
    <phoneticPr fontId="3"/>
  </si>
  <si>
    <t>厨房スタッフ・ホールスタッフを採用すべく、ハローワークにて求人を行いましたが、採用に至りませんでした。</t>
    <rPh sb="0" eb="2">
      <t>チュウボウ</t>
    </rPh>
    <rPh sb="15" eb="17">
      <t>サイヨウ</t>
    </rPh>
    <rPh sb="29" eb="31">
      <t>キュウジン</t>
    </rPh>
    <rPh sb="32" eb="33">
      <t>オコナ</t>
    </rPh>
    <rPh sb="39" eb="41">
      <t>サイヨウ</t>
    </rPh>
    <rPh sb="42" eb="43">
      <t>イタ</t>
    </rPh>
    <phoneticPr fontId="3"/>
  </si>
  <si>
    <t>陶山太郎</t>
    <rPh sb="0" eb="2">
      <t>スヤマ</t>
    </rPh>
    <rPh sb="2" eb="4">
      <t>タロウ</t>
    </rPh>
    <phoneticPr fontId="3"/>
  </si>
  <si>
    <t>様式第１号（別紙6-1）</t>
    <rPh sb="0" eb="2">
      <t>ヨウシキ</t>
    </rPh>
    <rPh sb="2" eb="3">
      <t>ダイ</t>
    </rPh>
    <rPh sb="4" eb="5">
      <t>ゴウ</t>
    </rPh>
    <rPh sb="6" eb="8">
      <t>ベッシ</t>
    </rPh>
    <phoneticPr fontId="3"/>
  </si>
  <si>
    <t>事業計画　【設備投資計画の明細】</t>
    <rPh sb="0" eb="4">
      <t>ジギョウケイカク</t>
    </rPh>
    <rPh sb="6" eb="12">
      <t>セツビトウシケイカク</t>
    </rPh>
    <rPh sb="13" eb="15">
      <t>メイサイ</t>
    </rPh>
    <phoneticPr fontId="3"/>
  </si>
  <si>
    <t>No.</t>
    <phoneticPr fontId="3"/>
  </si>
  <si>
    <t>設備等名称</t>
    <rPh sb="0" eb="2">
      <t>セツビ</t>
    </rPh>
    <rPh sb="2" eb="3">
      <t>トウ</t>
    </rPh>
    <rPh sb="3" eb="5">
      <t>メイショウ</t>
    </rPh>
    <phoneticPr fontId="3"/>
  </si>
  <si>
    <t>数量</t>
    <rPh sb="0" eb="2">
      <t>スウリョウ</t>
    </rPh>
    <phoneticPr fontId="3"/>
  </si>
  <si>
    <t>購入単価
（円：税抜）</t>
    <rPh sb="0" eb="2">
      <t>コウニュウ</t>
    </rPh>
    <rPh sb="2" eb="4">
      <t>タンカ</t>
    </rPh>
    <rPh sb="6" eb="7">
      <t>エン</t>
    </rPh>
    <rPh sb="8" eb="10">
      <t>ゼイヌキ</t>
    </rPh>
    <phoneticPr fontId="3"/>
  </si>
  <si>
    <t>購入金額
（円：税抜）</t>
    <rPh sb="0" eb="2">
      <t>コウニュウ</t>
    </rPh>
    <rPh sb="2" eb="4">
      <t>キンガク</t>
    </rPh>
    <rPh sb="6" eb="7">
      <t>エン</t>
    </rPh>
    <rPh sb="8" eb="10">
      <t>ゼイヌキ</t>
    </rPh>
    <phoneticPr fontId="3"/>
  </si>
  <si>
    <t>納期（年月日）
(見積書から転記)</t>
    <phoneticPr fontId="3"/>
  </si>
  <si>
    <t>発注予定先による廃棄・下取り等（見積書に記載）</t>
    <rPh sb="0" eb="5">
      <t>ハッチュウヨテイサキ</t>
    </rPh>
    <rPh sb="8" eb="10">
      <t>ハイキ</t>
    </rPh>
    <rPh sb="11" eb="13">
      <t>シタド</t>
    </rPh>
    <rPh sb="14" eb="15">
      <t>トウ</t>
    </rPh>
    <rPh sb="16" eb="19">
      <t>ミツモリショ</t>
    </rPh>
    <rPh sb="20" eb="22">
      <t>キサイ</t>
    </rPh>
    <phoneticPr fontId="3"/>
  </si>
  <si>
    <t>既存設備等がない（新規導入　例外）</t>
    <rPh sb="0" eb="5">
      <t>キゾンセツビトウ</t>
    </rPh>
    <rPh sb="9" eb="13">
      <t>シンキドウニュウ</t>
    </rPh>
    <rPh sb="14" eb="16">
      <t>レイガイ</t>
    </rPh>
    <phoneticPr fontId="3"/>
  </si>
  <si>
    <t>その他</t>
    <rPh sb="2" eb="3">
      <t>タ</t>
    </rPh>
    <phoneticPr fontId="3"/>
  </si>
  <si>
    <t>※　行が不足する場合は、上記に行を挿入して追記ください</t>
    <rPh sb="2" eb="3">
      <t>ギョウ</t>
    </rPh>
    <rPh sb="4" eb="6">
      <t>フソク</t>
    </rPh>
    <rPh sb="8" eb="10">
      <t>バアイ</t>
    </rPh>
    <rPh sb="12" eb="14">
      <t>ジョウキ</t>
    </rPh>
    <rPh sb="15" eb="16">
      <t>ギョウ</t>
    </rPh>
    <rPh sb="17" eb="19">
      <t>ソウニュウ</t>
    </rPh>
    <rPh sb="21" eb="23">
      <t>ツイキ</t>
    </rPh>
    <phoneticPr fontId="3"/>
  </si>
  <si>
    <t>様式第１号（別紙6-2）</t>
    <rPh sb="0" eb="2">
      <t>ヨウシキ</t>
    </rPh>
    <rPh sb="2" eb="3">
      <t>ダイ</t>
    </rPh>
    <rPh sb="4" eb="5">
      <t>ゴウ</t>
    </rPh>
    <rPh sb="6" eb="8">
      <t>ベッシ</t>
    </rPh>
    <phoneticPr fontId="3"/>
  </si>
  <si>
    <t>事業計画　【専門家助言計画の明細】</t>
    <rPh sb="0" eb="4">
      <t>ジギョウケイカク</t>
    </rPh>
    <rPh sb="6" eb="9">
      <t>センモンカ</t>
    </rPh>
    <rPh sb="9" eb="11">
      <t>ジョゲン</t>
    </rPh>
    <rPh sb="11" eb="13">
      <t>ケイカク</t>
    </rPh>
    <rPh sb="14" eb="16">
      <t>メイサイ</t>
    </rPh>
    <phoneticPr fontId="3"/>
  </si>
  <si>
    <t>２．助言を受ける日（予定）</t>
    <rPh sb="2" eb="4">
      <t>ジョゲン</t>
    </rPh>
    <rPh sb="5" eb="6">
      <t>ウ</t>
    </rPh>
    <rPh sb="8" eb="9">
      <t>ヒ</t>
    </rPh>
    <rPh sb="10" eb="12">
      <t>ヨテイ</t>
    </rPh>
    <phoneticPr fontId="3"/>
  </si>
  <si>
    <t>１回目</t>
    <rPh sb="1" eb="3">
      <t>カイメ</t>
    </rPh>
    <phoneticPr fontId="3"/>
  </si>
  <si>
    <t>年　　月　　日（　）</t>
    <rPh sb="0" eb="1">
      <t>y</t>
    </rPh>
    <rPh sb="3" eb="4">
      <t>m</t>
    </rPh>
    <rPh sb="6" eb="7">
      <t>d</t>
    </rPh>
    <phoneticPr fontId="3"/>
  </si>
  <si>
    <t>２回目</t>
    <rPh sb="1" eb="3">
      <t>カイメ</t>
    </rPh>
    <phoneticPr fontId="3"/>
  </si>
  <si>
    <t>３回目</t>
    <rPh sb="1" eb="3">
      <t>カイメ</t>
    </rPh>
    <phoneticPr fontId="3"/>
  </si>
  <si>
    <t>４回目</t>
    <rPh sb="1" eb="3">
      <t>カイメ</t>
    </rPh>
    <phoneticPr fontId="3"/>
  </si>
  <si>
    <t>５回目</t>
    <rPh sb="1" eb="3">
      <t>カイメ</t>
    </rPh>
    <phoneticPr fontId="3"/>
  </si>
  <si>
    <t>島根　一郎</t>
    <rPh sb="0" eb="2">
      <t>シマネ</t>
    </rPh>
    <rPh sb="3" eb="5">
      <t>イチロウ</t>
    </rPh>
    <phoneticPr fontId="2"/>
  </si>
  <si>
    <t>令和7年８月１日（金）</t>
    <rPh sb="0" eb="2">
      <t>r</t>
    </rPh>
    <rPh sb="3" eb="4">
      <t>y</t>
    </rPh>
    <rPh sb="5" eb="6">
      <t>m</t>
    </rPh>
    <rPh sb="7" eb="8">
      <t>d</t>
    </rPh>
    <rPh sb="9" eb="10">
      <t>キン</t>
    </rPh>
    <phoneticPr fontId="3"/>
  </si>
  <si>
    <t>令和7年９月１日（月）</t>
    <rPh sb="0" eb="2">
      <t>r</t>
    </rPh>
    <rPh sb="3" eb="4">
      <t>y</t>
    </rPh>
    <rPh sb="5" eb="6">
      <t>m</t>
    </rPh>
    <rPh sb="7" eb="8">
      <t>d</t>
    </rPh>
    <rPh sb="9" eb="10">
      <t>m</t>
    </rPh>
    <phoneticPr fontId="3"/>
  </si>
  <si>
    <t>令和7年１０月１日（水）</t>
    <rPh sb="0" eb="2">
      <t>r</t>
    </rPh>
    <rPh sb="3" eb="4">
      <t>y</t>
    </rPh>
    <rPh sb="6" eb="7">
      <t>m</t>
    </rPh>
    <rPh sb="8" eb="9">
      <t>d</t>
    </rPh>
    <rPh sb="10" eb="11">
      <t>スイ</t>
    </rPh>
    <phoneticPr fontId="3"/>
  </si>
  <si>
    <t>令和7年１１月４日（火）</t>
    <rPh sb="0" eb="2">
      <t>r</t>
    </rPh>
    <rPh sb="3" eb="4">
      <t>y</t>
    </rPh>
    <rPh sb="6" eb="7">
      <t>m</t>
    </rPh>
    <rPh sb="8" eb="9">
      <t>d</t>
    </rPh>
    <rPh sb="10" eb="11">
      <t>カ</t>
    </rPh>
    <phoneticPr fontId="3"/>
  </si>
  <si>
    <t>島根県内</t>
  </si>
  <si>
    <t>池田商会</t>
    <rPh sb="0" eb="2">
      <t>イケダ</t>
    </rPh>
    <rPh sb="2" eb="4">
      <t>ショウカイ</t>
    </rPh>
    <phoneticPr fontId="2"/>
  </si>
  <si>
    <t>１．専門家氏名</t>
    <rPh sb="2" eb="5">
      <t>センモンカ</t>
    </rPh>
    <rPh sb="5" eb="7">
      <t>シメイ</t>
    </rPh>
    <phoneticPr fontId="3"/>
  </si>
  <si>
    <t>氏名</t>
    <rPh sb="0" eb="2">
      <t>シメイ</t>
    </rPh>
    <phoneticPr fontId="2"/>
  </si>
  <si>
    <t xml:space="preserve">事業収支予算書 </t>
    <phoneticPr fontId="8"/>
  </si>
  <si>
    <t>求人活動に関する申立書</t>
    <phoneticPr fontId="3"/>
  </si>
  <si>
    <r>
      <t xml:space="preserve">⑭一人当たり
付加価値額
</t>
    </r>
    <r>
      <rPr>
        <b/>
        <sz val="12"/>
        <color theme="1"/>
        <rFont val="游ゴシック"/>
        <family val="3"/>
        <charset val="128"/>
        <scheme val="minor"/>
      </rPr>
      <t>（労働生産性）</t>
    </r>
    <r>
      <rPr>
        <sz val="12"/>
        <color theme="1"/>
        <rFont val="游ゴシック"/>
        <family val="2"/>
        <charset val="128"/>
        <scheme val="minor"/>
      </rPr>
      <t>（⑫÷⑬）</t>
    </r>
    <rPh sb="1" eb="4">
      <t>ヒトリア</t>
    </rPh>
    <rPh sb="14" eb="19">
      <t>ロウドウセイサンセイ</t>
    </rPh>
    <phoneticPr fontId="5"/>
  </si>
  <si>
    <r>
      <t>⑮</t>
    </r>
    <r>
      <rPr>
        <b/>
        <sz val="12"/>
        <color theme="1"/>
        <rFont val="游ゴシック"/>
        <family val="3"/>
        <charset val="128"/>
        <scheme val="minor"/>
      </rPr>
      <t>一人当たり賃金額</t>
    </r>
    <r>
      <rPr>
        <sz val="12"/>
        <color theme="1"/>
        <rFont val="游ゴシック"/>
        <family val="3"/>
        <charset val="128"/>
        <scheme val="minor"/>
      </rPr>
      <t>（⑦</t>
    </r>
    <r>
      <rPr>
        <sz val="12"/>
        <color theme="1"/>
        <rFont val="游ゴシック"/>
        <family val="2"/>
        <charset val="128"/>
        <scheme val="minor"/>
      </rPr>
      <t>÷⑬）</t>
    </r>
    <rPh sb="1" eb="4">
      <t>ヒトリア</t>
    </rPh>
    <rPh sb="6" eb="8">
      <t>チンギン</t>
    </rPh>
    <phoneticPr fontId="5"/>
  </si>
  <si>
    <r>
      <t xml:space="preserve">発注
</t>
    </r>
    <r>
      <rPr>
        <sz val="12"/>
        <color rgb="FFFF0000"/>
        <rFont val="游ゴシック"/>
        <family val="3"/>
        <charset val="128"/>
        <scheme val="minor"/>
      </rPr>
      <t>予定</t>
    </r>
    <r>
      <rPr>
        <sz val="12"/>
        <color theme="1"/>
        <rFont val="游ゴシック"/>
        <family val="3"/>
        <charset val="128"/>
        <scheme val="minor"/>
      </rPr>
      <t>先
所在地</t>
    </r>
    <rPh sb="3" eb="5">
      <t>ヨテイ</t>
    </rPh>
    <phoneticPr fontId="3"/>
  </si>
  <si>
    <r>
      <t>発注</t>
    </r>
    <r>
      <rPr>
        <sz val="12"/>
        <color rgb="FFFF0000"/>
        <rFont val="游ゴシック"/>
        <family val="3"/>
        <charset val="128"/>
        <scheme val="minor"/>
      </rPr>
      <t>予定</t>
    </r>
    <r>
      <rPr>
        <sz val="12"/>
        <color theme="1"/>
        <rFont val="游ゴシック"/>
        <family val="3"/>
        <charset val="128"/>
        <scheme val="minor"/>
      </rPr>
      <t>先名</t>
    </r>
    <rPh sb="0" eb="2">
      <t>ハッチュウ</t>
    </rPh>
    <rPh sb="2" eb="4">
      <t>ヨテイ</t>
    </rPh>
    <rPh sb="4" eb="5">
      <t>サキ</t>
    </rPh>
    <rPh sb="5" eb="6">
      <t>メイ</t>
    </rPh>
    <phoneticPr fontId="3"/>
  </si>
  <si>
    <r>
      <t>■発注</t>
    </r>
    <r>
      <rPr>
        <sz val="12"/>
        <color rgb="FFFF0000"/>
        <rFont val="游ゴシック"/>
        <family val="3"/>
        <charset val="128"/>
        <scheme val="minor"/>
      </rPr>
      <t>予定</t>
    </r>
    <r>
      <rPr>
        <sz val="12"/>
        <color theme="1"/>
        <rFont val="游ゴシック"/>
        <family val="3"/>
        <charset val="128"/>
        <scheme val="minor"/>
      </rPr>
      <t>先が島根県内にある事業者で無かった場合は、その理由を記載してください。</t>
    </r>
    <rPh sb="1" eb="3">
      <t>ハッチュウ</t>
    </rPh>
    <rPh sb="3" eb="5">
      <t>ヨテイ</t>
    </rPh>
    <rPh sb="5" eb="6">
      <t>サキ</t>
    </rPh>
    <rPh sb="7" eb="10">
      <t>シマネケン</t>
    </rPh>
    <rPh sb="10" eb="11">
      <t>ナイ</t>
    </rPh>
    <rPh sb="14" eb="17">
      <t>ジギョウシャ</t>
    </rPh>
    <rPh sb="18" eb="19">
      <t>ナ</t>
    </rPh>
    <rPh sb="22" eb="24">
      <t>バアイ</t>
    </rPh>
    <rPh sb="28" eb="30">
      <t>リユウ</t>
    </rPh>
    <rPh sb="31" eb="33">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</si>
</sst>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411]ggge&quot;年&quot;m&quot;月&quot;d&quot;日&quot;;@"/>
    <numFmt numFmtId="178" formatCode="[$-411]ge\.m\.d;@"/>
    <numFmt numFmtId="179" formatCode="#,##0&quot;千円&quot;"/>
    <numFmt numFmtId="180" formatCode="\(#,##0\)"/>
    <numFmt numFmtId="181" formatCode="[&lt;=999]000;[&lt;=9999]000\-00;000\-0000"/>
    <numFmt numFmtId="182" formatCode="#,##0;&quot;▲ &quot;#,##0"/>
    <numFmt numFmtId="183" formatCode="[$-F800]dddd\,\ mmmm\ dd\,\ yyyy"/>
  </numFmts>
  <fonts count="30" x14ac:knownFonts="1">
    <font>
      <sz val="11"/>
      <color theme="1"/>
      <name val="游ゴシック"/>
      <family val="2"/>
      <charset val="128"/>
      <scheme val="minor"/>
    </font>
    <font>
      <b/>
      <sz val="12"/>
      <color theme="1"/>
      <name val="游ゴシック"/>
      <family val="3"/>
      <charset val="128"/>
      <scheme val="minor"/>
    </font>
    <font>
      <sz val="6"/>
      <name val="游ゴシック"/>
      <family val="2"/>
      <charset val="128"/>
      <scheme val="minor"/>
    </font>
    <font>
      <sz val="6"/>
      <name val="游ゴシック"/>
      <family val="3"/>
      <charset val="128"/>
      <scheme val="minor"/>
    </font>
    <font>
      <sz val="11"/>
      <color theme="1"/>
      <name val="游ゴシック"/>
      <family val="2"/>
      <charset val="128"/>
      <scheme val="minor"/>
    </font>
    <font>
      <sz val="6"/>
      <name val="ＭＳ 明朝"/>
      <family val="1"/>
      <charset val="128"/>
    </font>
    <font>
      <sz val="6"/>
      <name val="ＭＳ Ｐ明朝"/>
      <family val="1"/>
      <charset val="128"/>
    </font>
    <font>
      <sz val="11"/>
      <name val="ＭＳ Ｐゴシック"/>
      <family val="3"/>
      <charset val="128"/>
    </font>
    <font>
      <sz val="6"/>
      <name val="ＭＳ Ｐゴシック"/>
      <family val="3"/>
      <charset val="128"/>
    </font>
    <font>
      <sz val="12"/>
      <color theme="1"/>
      <name val="游ゴシック"/>
      <family val="2"/>
      <charset val="128"/>
      <scheme val="minor"/>
    </font>
    <font>
      <b/>
      <i/>
      <sz val="12"/>
      <color indexed="10"/>
      <name val="ＭＳ 明朝"/>
      <family val="1"/>
      <charset val="128"/>
    </font>
    <font>
      <sz val="12"/>
      <color indexed="10"/>
      <name val="ＭＳ 明朝"/>
      <family val="1"/>
      <charset val="128"/>
    </font>
    <font>
      <b/>
      <sz val="12"/>
      <color indexed="10"/>
      <name val="ＭＳ 明朝"/>
      <family val="1"/>
      <charset val="128"/>
    </font>
    <font>
      <sz val="14"/>
      <color theme="1"/>
      <name val="游ゴシック"/>
      <family val="2"/>
      <charset val="128"/>
      <scheme val="minor"/>
    </font>
    <font>
      <sz val="11"/>
      <name val="游ゴシック"/>
      <family val="3"/>
      <charset val="128"/>
    </font>
    <font>
      <sz val="10.5"/>
      <name val="游ゴシック"/>
      <family val="3"/>
      <charset val="128"/>
    </font>
    <font>
      <sz val="14"/>
      <name val="游ゴシック"/>
      <family val="3"/>
      <charset val="128"/>
    </font>
    <font>
      <sz val="16"/>
      <name val="游ゴシック"/>
      <family val="3"/>
      <charset val="128"/>
    </font>
    <font>
      <sz val="10"/>
      <name val="游ゴシック"/>
      <family val="3"/>
      <charset val="128"/>
    </font>
    <font>
      <sz val="12"/>
      <name val="游ゴシック"/>
      <family val="3"/>
      <charset val="128"/>
    </font>
    <font>
      <sz val="12"/>
      <color rgb="FFFF0000"/>
      <name val="游ゴシック"/>
      <family val="3"/>
      <charset val="128"/>
    </font>
    <font>
      <sz val="14"/>
      <color theme="1"/>
      <name val="游ゴシック"/>
      <family val="3"/>
      <charset val="128"/>
      <scheme val="minor"/>
    </font>
    <font>
      <sz val="12"/>
      <color theme="1"/>
      <name val="游ゴシック"/>
      <family val="3"/>
      <charset val="128"/>
      <scheme val="minor"/>
    </font>
    <font>
      <u/>
      <sz val="12"/>
      <color theme="1"/>
      <name val="游ゴシック"/>
      <family val="3"/>
      <charset val="128"/>
      <scheme val="minor"/>
    </font>
    <font>
      <sz val="12"/>
      <color rgb="FFFF0000"/>
      <name val="游ゴシック"/>
      <family val="3"/>
      <charset val="128"/>
      <scheme val="minor"/>
    </font>
    <font>
      <b/>
      <u/>
      <sz val="12"/>
      <color theme="1"/>
      <name val="游ゴシック"/>
      <family val="3"/>
      <charset val="128"/>
      <scheme val="minor"/>
    </font>
    <font>
      <sz val="12"/>
      <color rgb="FF000000"/>
      <name val="游ゴシック"/>
      <family val="3"/>
      <charset val="128"/>
      <scheme val="minor"/>
    </font>
    <font>
      <sz val="14"/>
      <color theme="1"/>
      <name val="游ゴシック"/>
      <family val="3"/>
      <charset val="128"/>
    </font>
    <font>
      <u/>
      <sz val="12"/>
      <name val="ＭＳ 明朝"/>
      <family val="1"/>
      <charset val="128"/>
    </font>
    <font>
      <sz val="12"/>
      <name val="ＭＳ 明朝"/>
      <family val="1"/>
      <charset val="128"/>
    </font>
  </fonts>
  <fills count="10">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7"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diagonalUp="1">
      <left style="thin">
        <color indexed="64"/>
      </left>
      <right style="thin">
        <color indexed="64"/>
      </right>
      <top style="medium">
        <color indexed="64"/>
      </top>
      <bottom/>
      <diagonal style="thin">
        <color indexed="64"/>
      </diagonal>
    </border>
    <border diagonalUp="1">
      <left style="thin">
        <color indexed="64"/>
      </left>
      <right/>
      <top style="medium">
        <color indexed="64"/>
      </top>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auto="1"/>
      </left>
      <right style="thin">
        <color auto="1"/>
      </right>
      <top style="thin">
        <color auto="1"/>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4" fillId="0" borderId="0" applyFont="0" applyFill="0" applyBorder="0" applyAlignment="0" applyProtection="0">
      <alignment vertical="center"/>
    </xf>
    <xf numFmtId="38" fontId="7" fillId="0" borderId="0" applyFont="0" applyFill="0" applyBorder="0" applyAlignment="0" applyProtection="0">
      <alignment vertical="center"/>
    </xf>
  </cellStyleXfs>
  <cellXfs count="332">
    <xf numFmtId="0" fontId="0" fillId="0" borderId="0" xfId="0">
      <alignment vertical="center"/>
    </xf>
    <xf numFmtId="0" fontId="9" fillId="0" borderId="0" xfId="0" applyFont="1">
      <alignment vertical="center"/>
    </xf>
    <xf numFmtId="0" fontId="10" fillId="0" borderId="0" xfId="0" applyFont="1">
      <alignment vertical="center"/>
    </xf>
    <xf numFmtId="0" fontId="9" fillId="0" borderId="0" xfId="0" applyFont="1" applyAlignment="1">
      <alignment horizontal="center" vertical="center"/>
    </xf>
    <xf numFmtId="0" fontId="11" fillId="0" borderId="0" xfId="0" applyFont="1">
      <alignment vertical="center"/>
    </xf>
    <xf numFmtId="0" fontId="9" fillId="5" borderId="5" xfId="0" applyFont="1" applyFill="1" applyBorder="1" applyAlignment="1">
      <alignment horizontal="center" vertical="center"/>
    </xf>
    <xf numFmtId="0" fontId="9" fillId="5" borderId="0" xfId="0" applyFont="1" applyFill="1" applyAlignment="1">
      <alignment horizontal="center"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5" xfId="0" applyFont="1" applyBorder="1" applyAlignment="1">
      <alignment vertical="top"/>
    </xf>
    <xf numFmtId="0" fontId="9" fillId="0" borderId="10" xfId="0" applyFont="1" applyBorder="1" applyAlignment="1">
      <alignment vertical="top"/>
    </xf>
    <xf numFmtId="0" fontId="9" fillId="0" borderId="0" xfId="0" applyFont="1" applyAlignment="1">
      <alignment vertical="top"/>
    </xf>
    <xf numFmtId="0" fontId="9" fillId="0" borderId="12" xfId="0" applyFont="1" applyBorder="1" applyAlignment="1">
      <alignment vertical="top"/>
    </xf>
    <xf numFmtId="0" fontId="9" fillId="0" borderId="11" xfId="0" applyFont="1" applyBorder="1" applyAlignment="1">
      <alignment vertical="top"/>
    </xf>
    <xf numFmtId="0" fontId="12" fillId="0" borderId="0" xfId="0" applyFont="1">
      <alignment vertical="center"/>
    </xf>
    <xf numFmtId="0" fontId="13" fillId="0" borderId="0" xfId="0" applyFont="1">
      <alignment vertical="center"/>
    </xf>
    <xf numFmtId="0" fontId="14" fillId="8" borderId="0" xfId="0" applyFont="1" applyFill="1">
      <alignment vertical="center"/>
    </xf>
    <xf numFmtId="0" fontId="14" fillId="0" borderId="0" xfId="0" applyFont="1">
      <alignment vertical="center"/>
    </xf>
    <xf numFmtId="0" fontId="17" fillId="8" borderId="0" xfId="0" applyFont="1" applyFill="1">
      <alignment vertical="center"/>
    </xf>
    <xf numFmtId="0" fontId="17" fillId="0" borderId="0" xfId="0" applyFont="1">
      <alignment vertical="center"/>
    </xf>
    <xf numFmtId="0" fontId="15" fillId="8" borderId="0" xfId="0" applyFont="1" applyFill="1">
      <alignment vertical="center"/>
    </xf>
    <xf numFmtId="0" fontId="14" fillId="8" borderId="0" xfId="0" applyFont="1" applyFill="1" applyAlignment="1">
      <alignment vertical="top" wrapText="1"/>
    </xf>
    <xf numFmtId="0" fontId="14" fillId="0" borderId="0" xfId="0" applyFont="1" applyAlignment="1">
      <alignment vertical="top" wrapText="1"/>
    </xf>
    <xf numFmtId="0" fontId="14" fillId="8" borderId="0" xfId="0" applyFont="1" applyFill="1" applyAlignment="1">
      <alignment horizontal="center" vertical="center" wrapText="1"/>
    </xf>
    <xf numFmtId="38" fontId="14" fillId="8" borderId="0" xfId="2" applyFont="1" applyFill="1" applyBorder="1" applyAlignment="1">
      <alignment horizontal="right" vertical="center"/>
    </xf>
    <xf numFmtId="38" fontId="14" fillId="8" borderId="0" xfId="2" applyFont="1" applyFill="1" applyBorder="1" applyAlignment="1">
      <alignment horizontal="center" vertical="center"/>
    </xf>
    <xf numFmtId="38" fontId="14" fillId="0" borderId="0" xfId="2" applyFont="1" applyFill="1" applyBorder="1" applyAlignment="1">
      <alignment horizontal="right" vertical="center"/>
    </xf>
    <xf numFmtId="38" fontId="18" fillId="8" borderId="0" xfId="2" applyFont="1" applyFill="1" applyBorder="1" applyAlignment="1">
      <alignment horizontal="center" vertical="center"/>
    </xf>
    <xf numFmtId="182" fontId="14" fillId="8" borderId="0" xfId="2" applyNumberFormat="1" applyFont="1" applyFill="1" applyBorder="1" applyAlignment="1">
      <alignment horizontal="right" vertical="center"/>
    </xf>
    <xf numFmtId="0" fontId="19" fillId="8" borderId="0" xfId="0" applyFont="1" applyFill="1">
      <alignment vertical="center"/>
    </xf>
    <xf numFmtId="0" fontId="19" fillId="8" borderId="0" xfId="0" applyFont="1" applyFill="1" applyAlignment="1">
      <alignment horizontal="justify" vertical="center"/>
    </xf>
    <xf numFmtId="0" fontId="19" fillId="8" borderId="0" xfId="0" applyFont="1" applyFill="1" applyAlignment="1">
      <alignment horizontal="right" vertical="center"/>
    </xf>
    <xf numFmtId="0" fontId="19" fillId="0" borderId="0" xfId="0" applyFont="1">
      <alignment vertical="center"/>
    </xf>
    <xf numFmtId="0" fontId="19" fillId="8" borderId="0" xfId="0" applyFont="1" applyFill="1" applyAlignment="1">
      <alignment horizontal="center" vertical="center" shrinkToFit="1"/>
    </xf>
    <xf numFmtId="0" fontId="19" fillId="8" borderId="0" xfId="0" applyFont="1" applyFill="1" applyAlignment="1">
      <alignment horizontal="center" vertical="center"/>
    </xf>
    <xf numFmtId="0" fontId="19" fillId="5" borderId="1" xfId="0" applyFont="1" applyFill="1" applyBorder="1" applyAlignment="1">
      <alignment horizontal="center" vertical="center" wrapText="1"/>
    </xf>
    <xf numFmtId="38" fontId="19" fillId="8" borderId="0" xfId="0" applyNumberFormat="1" applyFont="1" applyFill="1" applyAlignment="1">
      <alignment horizontal="right" vertical="center"/>
    </xf>
    <xf numFmtId="0" fontId="19" fillId="5" borderId="6" xfId="0" applyFont="1" applyFill="1" applyBorder="1" applyAlignment="1">
      <alignment horizontal="center" vertical="center" wrapText="1"/>
    </xf>
    <xf numFmtId="0" fontId="19" fillId="8" borderId="47" xfId="0" applyFont="1" applyFill="1" applyBorder="1" applyAlignment="1">
      <alignment horizontal="left" vertical="center" shrinkToFit="1"/>
    </xf>
    <xf numFmtId="0" fontId="19" fillId="8" borderId="26" xfId="0" applyFont="1" applyFill="1" applyBorder="1" applyAlignment="1">
      <alignment horizontal="left" vertical="center" wrapText="1"/>
    </xf>
    <xf numFmtId="38" fontId="19" fillId="8" borderId="26" xfId="2" applyFont="1" applyFill="1" applyBorder="1" applyAlignment="1">
      <alignment horizontal="right" vertical="center"/>
    </xf>
    <xf numFmtId="0" fontId="19" fillId="8" borderId="55" xfId="0" applyFont="1" applyFill="1" applyBorder="1" applyAlignment="1">
      <alignment horizontal="left" vertical="center" shrinkToFit="1"/>
    </xf>
    <xf numFmtId="0" fontId="19" fillId="8" borderId="4" xfId="0" applyFont="1" applyFill="1" applyBorder="1" applyAlignment="1">
      <alignment horizontal="left" vertical="center" wrapText="1"/>
    </xf>
    <xf numFmtId="38" fontId="19" fillId="8" borderId="4" xfId="2" applyFont="1" applyFill="1" applyBorder="1" applyAlignment="1">
      <alignment horizontal="right" vertical="center"/>
    </xf>
    <xf numFmtId="0" fontId="19" fillId="8" borderId="59" xfId="0" applyFont="1" applyFill="1" applyBorder="1" applyAlignment="1">
      <alignment horizontal="left" vertical="center" shrinkToFit="1"/>
    </xf>
    <xf numFmtId="0" fontId="19" fillId="8" borderId="60" xfId="0" applyFont="1" applyFill="1" applyBorder="1" applyAlignment="1">
      <alignment horizontal="left" vertical="center" shrinkToFit="1"/>
    </xf>
    <xf numFmtId="38" fontId="19" fillId="8" borderId="60" xfId="2" applyFont="1" applyFill="1" applyBorder="1" applyAlignment="1">
      <alignment horizontal="right" vertical="center"/>
    </xf>
    <xf numFmtId="38" fontId="19" fillId="6" borderId="22" xfId="2" applyFont="1" applyFill="1" applyBorder="1" applyAlignment="1">
      <alignment horizontal="right" vertical="center"/>
    </xf>
    <xf numFmtId="38" fontId="19" fillId="6" borderId="66" xfId="2" applyFont="1" applyFill="1" applyBorder="1" applyAlignment="1">
      <alignment horizontal="right" vertical="center"/>
    </xf>
    <xf numFmtId="0" fontId="22" fillId="0" borderId="0" xfId="0" applyFont="1" applyAlignment="1"/>
    <xf numFmtId="0" fontId="22" fillId="0" borderId="0" xfId="0" applyFont="1" applyAlignment="1">
      <alignment horizontal="center"/>
    </xf>
    <xf numFmtId="0" fontId="23" fillId="0" borderId="0" xfId="0" applyFont="1" applyAlignment="1">
      <alignment horizontal="right" vertical="center"/>
    </xf>
    <xf numFmtId="177" fontId="22" fillId="0" borderId="1" xfId="0" applyNumberFormat="1" applyFont="1" applyBorder="1" applyAlignment="1">
      <alignment horizontal="center"/>
    </xf>
    <xf numFmtId="0" fontId="22" fillId="0" borderId="1" xfId="0" applyFont="1" applyBorder="1" applyAlignment="1">
      <alignment horizontal="center"/>
    </xf>
    <xf numFmtId="0" fontId="24" fillId="0" borderId="0" xfId="0" applyFont="1" applyAlignment="1">
      <alignment horizontal="left"/>
    </xf>
    <xf numFmtId="0" fontId="24" fillId="0" borderId="0" xfId="0" applyFont="1" applyAlignment="1">
      <alignment horizontal="center"/>
    </xf>
    <xf numFmtId="0" fontId="24" fillId="0" borderId="0" xfId="0" applyFont="1" applyAlignment="1"/>
    <xf numFmtId="0" fontId="22" fillId="0" borderId="0" xfId="0" applyFont="1" applyAlignment="1">
      <alignment horizontal="left"/>
    </xf>
    <xf numFmtId="176" fontId="24" fillId="0" borderId="0" xfId="0" applyNumberFormat="1" applyFont="1" applyAlignment="1">
      <alignment horizontal="center"/>
    </xf>
    <xf numFmtId="0" fontId="22" fillId="2" borderId="1" xfId="0" applyFont="1" applyFill="1" applyBorder="1" applyAlignment="1">
      <alignment horizontal="center"/>
    </xf>
    <xf numFmtId="178" fontId="22" fillId="2" borderId="1" xfId="0" applyNumberFormat="1" applyFont="1" applyFill="1" applyBorder="1" applyAlignment="1">
      <alignment horizontal="center" shrinkToFit="1"/>
    </xf>
    <xf numFmtId="14" fontId="22" fillId="2" borderId="1" xfId="0" applyNumberFormat="1" applyFont="1" applyFill="1" applyBorder="1" applyAlignment="1">
      <alignment horizontal="center"/>
    </xf>
    <xf numFmtId="0" fontId="22" fillId="2" borderId="1" xfId="0" applyFont="1" applyFill="1" applyBorder="1" applyAlignment="1"/>
    <xf numFmtId="177" fontId="22" fillId="0" borderId="1" xfId="0" applyNumberFormat="1" applyFont="1" applyBorder="1" applyAlignment="1">
      <alignment horizontal="center" shrinkToFit="1"/>
    </xf>
    <xf numFmtId="14" fontId="22" fillId="3" borderId="1" xfId="0" applyNumberFormat="1" applyFont="1" applyFill="1" applyBorder="1" applyAlignment="1">
      <alignment horizontal="center"/>
    </xf>
    <xf numFmtId="0" fontId="25" fillId="0" borderId="0" xfId="0" applyFont="1" applyAlignment="1">
      <alignment horizontal="right" vertical="center"/>
    </xf>
    <xf numFmtId="0" fontId="22" fillId="0" borderId="0" xfId="0" applyFont="1" applyAlignment="1">
      <alignment vertical="top"/>
    </xf>
    <xf numFmtId="0" fontId="26" fillId="0" borderId="0" xfId="0" applyFont="1" applyAlignment="1">
      <alignment vertical="center" wrapText="1"/>
    </xf>
    <xf numFmtId="0" fontId="26" fillId="0" borderId="0" xfId="0" applyFont="1" applyAlignment="1">
      <alignment vertical="top" wrapText="1"/>
    </xf>
    <xf numFmtId="0" fontId="27" fillId="0" borderId="0" xfId="0" applyFont="1" applyAlignment="1">
      <alignment horizontal="center"/>
    </xf>
    <xf numFmtId="0" fontId="9" fillId="0" borderId="13" xfId="0" applyFont="1" applyBorder="1" applyAlignment="1">
      <alignment vertical="center" shrinkToFit="1"/>
    </xf>
    <xf numFmtId="0" fontId="9" fillId="5" borderId="9" xfId="0" applyFont="1" applyFill="1" applyBorder="1">
      <alignment vertical="center"/>
    </xf>
    <xf numFmtId="0" fontId="9" fillId="5" borderId="10" xfId="0" applyFont="1" applyFill="1" applyBorder="1">
      <alignment vertical="center"/>
    </xf>
    <xf numFmtId="0" fontId="9" fillId="5" borderId="11" xfId="0" applyFont="1" applyFill="1" applyBorder="1">
      <alignment vertical="center"/>
    </xf>
    <xf numFmtId="0" fontId="9" fillId="5" borderId="12" xfId="0" applyFont="1" applyFill="1" applyBorder="1">
      <alignment vertical="center"/>
    </xf>
    <xf numFmtId="0" fontId="22" fillId="0" borderId="0" xfId="0" applyFont="1" applyAlignment="1">
      <alignment horizontal="right"/>
    </xf>
    <xf numFmtId="0" fontId="22" fillId="5" borderId="1" xfId="0" applyFont="1" applyFill="1" applyBorder="1" applyAlignment="1">
      <alignment horizontal="center" vertical="center"/>
    </xf>
    <xf numFmtId="0" fontId="22" fillId="5"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22" fillId="0" borderId="1" xfId="0" applyFont="1" applyBorder="1" applyAlignment="1" applyProtection="1">
      <alignment vertical="center" shrinkToFit="1"/>
      <protection locked="0"/>
    </xf>
    <xf numFmtId="0" fontId="22" fillId="0" borderId="1" xfId="0" applyFont="1" applyBorder="1" applyAlignment="1" applyProtection="1">
      <alignment horizontal="center" vertical="center"/>
      <protection locked="0"/>
    </xf>
    <xf numFmtId="38" fontId="22" fillId="0" borderId="1" xfId="1" applyFont="1" applyBorder="1" applyAlignment="1" applyProtection="1">
      <alignment vertical="center"/>
      <protection locked="0"/>
    </xf>
    <xf numFmtId="38" fontId="22" fillId="3" borderId="1" xfId="1" applyFont="1" applyFill="1" applyBorder="1" applyAlignment="1" applyProtection="1">
      <alignment vertical="center"/>
    </xf>
    <xf numFmtId="183" fontId="22" fillId="0" borderId="1" xfId="0" applyNumberFormat="1" applyFont="1" applyBorder="1" applyAlignment="1" applyProtection="1">
      <alignment horizontal="center" vertical="center"/>
      <protection locked="0"/>
    </xf>
    <xf numFmtId="3" fontId="22" fillId="0" borderId="1" xfId="0" applyNumberFormat="1" applyFont="1" applyBorder="1" applyAlignment="1" applyProtection="1">
      <alignment horizontal="center" vertical="center"/>
      <protection locked="0"/>
    </xf>
    <xf numFmtId="3" fontId="22" fillId="0" borderId="1" xfId="0" applyNumberFormat="1" applyFont="1" applyBorder="1" applyAlignment="1" applyProtection="1">
      <alignment vertical="center" wrapText="1"/>
      <protection locked="0"/>
    </xf>
    <xf numFmtId="0" fontId="22" fillId="4" borderId="6" xfId="0" applyFont="1" applyFill="1" applyBorder="1" applyAlignment="1">
      <alignment horizontal="center" vertical="center"/>
    </xf>
    <xf numFmtId="0" fontId="22" fillId="4" borderId="7" xfId="0" applyFont="1" applyFill="1" applyBorder="1">
      <alignment vertical="center"/>
    </xf>
    <xf numFmtId="0" fontId="22" fillId="4" borderId="7" xfId="0" applyFont="1" applyFill="1" applyBorder="1" applyAlignment="1">
      <alignment horizontal="center" vertical="center"/>
    </xf>
    <xf numFmtId="38" fontId="22" fillId="4" borderId="7" xfId="1" applyFont="1" applyFill="1" applyBorder="1" applyAlignment="1">
      <alignment vertical="center"/>
    </xf>
    <xf numFmtId="183" fontId="22" fillId="4" borderId="7" xfId="0" applyNumberFormat="1" applyFont="1" applyFill="1" applyBorder="1" applyAlignment="1">
      <alignment horizontal="center" vertical="center"/>
    </xf>
    <xf numFmtId="3" fontId="22" fillId="4" borderId="8" xfId="0" applyNumberFormat="1" applyFont="1" applyFill="1" applyBorder="1" applyAlignment="1">
      <alignment horizontal="center" vertical="center"/>
    </xf>
    <xf numFmtId="3" fontId="22" fillId="4" borderId="8" xfId="0" applyNumberFormat="1" applyFont="1" applyFill="1" applyBorder="1" applyAlignment="1">
      <alignment vertical="center" wrapText="1"/>
    </xf>
    <xf numFmtId="0" fontId="22" fillId="0" borderId="0" xfId="0" applyFont="1">
      <alignment vertical="center"/>
    </xf>
    <xf numFmtId="38" fontId="22" fillId="9" borderId="1" xfId="0" applyNumberFormat="1" applyFont="1" applyFill="1" applyBorder="1" applyAlignment="1">
      <alignment vertical="center" shrinkToFit="1"/>
    </xf>
    <xf numFmtId="0" fontId="22" fillId="5" borderId="68" xfId="0" applyFont="1" applyFill="1" applyBorder="1">
      <alignment vertical="center"/>
    </xf>
    <xf numFmtId="38" fontId="22" fillId="5" borderId="1" xfId="0" applyNumberFormat="1" applyFont="1" applyFill="1" applyBorder="1" applyAlignment="1">
      <alignment horizontal="center" vertical="center" shrinkToFit="1"/>
    </xf>
    <xf numFmtId="38" fontId="22" fillId="0" borderId="0" xfId="0" applyNumberFormat="1" applyFont="1" applyAlignment="1">
      <alignment vertical="center" shrinkToFit="1"/>
    </xf>
    <xf numFmtId="0" fontId="21" fillId="0" borderId="0" xfId="0" applyFont="1" applyAlignment="1"/>
    <xf numFmtId="0" fontId="9" fillId="5" borderId="9" xfId="0" quotePrefix="1" applyFont="1" applyFill="1" applyBorder="1" applyAlignment="1">
      <alignment horizontal="center" vertical="center"/>
    </xf>
    <xf numFmtId="0" fontId="9" fillId="5" borderId="10" xfId="0" quotePrefix="1" applyFont="1" applyFill="1" applyBorder="1" applyAlignment="1">
      <alignment horizontal="center" vertical="center"/>
    </xf>
    <xf numFmtId="0" fontId="9" fillId="5" borderId="15" xfId="0" quotePrefix="1" applyFont="1" applyFill="1" applyBorder="1" applyAlignment="1">
      <alignment horizontal="center" vertical="center"/>
    </xf>
    <xf numFmtId="0" fontId="9" fillId="5" borderId="14" xfId="0" quotePrefix="1" applyFont="1" applyFill="1" applyBorder="1" applyAlignment="1">
      <alignment horizontal="center" vertical="center"/>
    </xf>
    <xf numFmtId="0" fontId="9" fillId="5" borderId="9"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10" xfId="0" applyFont="1" applyFill="1" applyBorder="1" applyAlignment="1">
      <alignment horizontal="center" vertical="center"/>
    </xf>
    <xf numFmtId="38" fontId="9" fillId="6" borderId="9" xfId="0" applyNumberFormat="1" applyFont="1" applyFill="1" applyBorder="1" applyAlignment="1">
      <alignment horizontal="center" vertical="center"/>
    </xf>
    <xf numFmtId="38" fontId="9" fillId="6" borderId="5" xfId="0" applyNumberFormat="1" applyFont="1" applyFill="1" applyBorder="1" applyAlignment="1">
      <alignment horizontal="center" vertical="center"/>
    </xf>
    <xf numFmtId="38" fontId="9" fillId="6" borderId="10" xfId="0" applyNumberFormat="1" applyFont="1" applyFill="1" applyBorder="1" applyAlignment="1">
      <alignment horizontal="center" vertical="center"/>
    </xf>
    <xf numFmtId="38" fontId="9" fillId="6" borderId="15" xfId="0" applyNumberFormat="1" applyFont="1" applyFill="1" applyBorder="1" applyAlignment="1">
      <alignment horizontal="center" vertical="center"/>
    </xf>
    <xf numFmtId="38" fontId="9" fillId="6" borderId="13" xfId="0" applyNumberFormat="1" applyFont="1" applyFill="1" applyBorder="1" applyAlignment="1">
      <alignment horizontal="center" vertical="center"/>
    </xf>
    <xf numFmtId="38" fontId="9" fillId="6" borderId="14" xfId="0" applyNumberFormat="1" applyFont="1" applyFill="1" applyBorder="1" applyAlignment="1">
      <alignment horizontal="center" vertical="center"/>
    </xf>
    <xf numFmtId="38" fontId="9" fillId="6" borderId="1" xfId="0" applyNumberFormat="1" applyFont="1" applyFill="1" applyBorder="1" applyAlignment="1">
      <alignment horizontal="center" vertical="center"/>
    </xf>
    <xf numFmtId="0" fontId="9" fillId="6" borderId="1" xfId="0" applyFont="1" applyFill="1" applyBorder="1" applyAlignment="1">
      <alignment horizontal="center" vertical="center"/>
    </xf>
    <xf numFmtId="9" fontId="9" fillId="6" borderId="1" xfId="0" applyNumberFormat="1" applyFont="1" applyFill="1" applyBorder="1" applyAlignment="1">
      <alignment horizontal="center" vertical="center" wrapText="1"/>
    </xf>
    <xf numFmtId="0" fontId="9" fillId="5" borderId="15"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14" xfId="0" applyFont="1" applyFill="1" applyBorder="1" applyAlignment="1">
      <alignment horizontal="center" vertical="center"/>
    </xf>
    <xf numFmtId="0" fontId="9" fillId="0" borderId="5" xfId="0" quotePrefix="1" applyFont="1" applyBorder="1" applyAlignment="1">
      <alignment horizontal="left" vertical="center"/>
    </xf>
    <xf numFmtId="0" fontId="9" fillId="5" borderId="9"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5" borderId="15"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5" xfId="0" applyFont="1" applyFill="1" applyBorder="1" applyAlignment="1">
      <alignment horizontal="distributed" vertical="center"/>
    </xf>
    <xf numFmtId="0" fontId="9" fillId="5" borderId="13" xfId="0" applyFont="1" applyFill="1" applyBorder="1" applyAlignment="1">
      <alignment horizontal="distributed" vertical="center"/>
    </xf>
    <xf numFmtId="0" fontId="9" fillId="5" borderId="14" xfId="0" applyFont="1" applyFill="1" applyBorder="1" applyAlignment="1">
      <alignment horizontal="distributed" vertical="center"/>
    </xf>
    <xf numFmtId="0" fontId="9" fillId="5" borderId="9" xfId="0" applyFont="1" applyFill="1" applyBorder="1" applyAlignment="1">
      <alignment horizontal="distributed" vertical="center"/>
    </xf>
    <xf numFmtId="0" fontId="9" fillId="5" borderId="5" xfId="0" applyFont="1" applyFill="1" applyBorder="1" applyAlignment="1">
      <alignment horizontal="distributed" vertical="center"/>
    </xf>
    <xf numFmtId="0" fontId="9" fillId="5" borderId="10" xfId="0" applyFont="1" applyFill="1" applyBorder="1" applyAlignment="1">
      <alignment horizontal="distributed" vertical="center"/>
    </xf>
    <xf numFmtId="0" fontId="9" fillId="6" borderId="5" xfId="0" applyFont="1" applyFill="1" applyBorder="1" applyAlignment="1">
      <alignment horizontal="center" vertical="center"/>
    </xf>
    <xf numFmtId="0" fontId="9" fillId="6" borderId="10" xfId="0" applyFont="1" applyFill="1" applyBorder="1" applyAlignment="1">
      <alignment horizontal="center" vertical="center"/>
    </xf>
    <xf numFmtId="0" fontId="9" fillId="6" borderId="13" xfId="0" applyFont="1" applyFill="1" applyBorder="1" applyAlignment="1">
      <alignment horizontal="center" vertical="center"/>
    </xf>
    <xf numFmtId="0" fontId="9" fillId="6" borderId="14" xfId="0" applyFont="1" applyFill="1" applyBorder="1" applyAlignment="1">
      <alignment horizontal="center" vertical="center"/>
    </xf>
    <xf numFmtId="38" fontId="9" fillId="0" borderId="1" xfId="1" applyFont="1" applyFill="1" applyBorder="1" applyAlignment="1">
      <alignment horizontal="center" vertical="center" wrapText="1"/>
    </xf>
    <xf numFmtId="38" fontId="9" fillId="6"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0" borderId="0" xfId="0" applyFont="1" applyAlignment="1">
      <alignment horizontal="left" vertical="top" wrapText="1"/>
    </xf>
    <xf numFmtId="0" fontId="9" fillId="0" borderId="12" xfId="0" applyFont="1" applyBorder="1" applyAlignment="1">
      <alignment horizontal="left" vertical="top" wrapText="1"/>
    </xf>
    <xf numFmtId="0" fontId="9" fillId="5" borderId="1" xfId="0" applyFont="1" applyFill="1" applyBorder="1" applyAlignment="1">
      <alignment horizontal="center" vertical="center" wrapText="1"/>
    </xf>
    <xf numFmtId="0" fontId="9" fillId="0" borderId="9" xfId="0" applyFont="1" applyBorder="1" applyAlignment="1">
      <alignment horizontal="left" vertical="center" wrapText="1"/>
    </xf>
    <xf numFmtId="0" fontId="9" fillId="0" borderId="5" xfId="0" applyFont="1" applyBorder="1" applyAlignment="1">
      <alignment horizontal="left" vertical="center" wrapText="1"/>
    </xf>
    <xf numFmtId="0" fontId="9" fillId="0" borderId="11" xfId="0" applyFont="1" applyBorder="1" applyAlignment="1">
      <alignment horizontal="left" vertical="center" wrapText="1"/>
    </xf>
    <xf numFmtId="0" fontId="9" fillId="0" borderId="0" xfId="0" applyFont="1" applyAlignment="1">
      <alignment horizontal="left" vertical="center" wrapText="1"/>
    </xf>
    <xf numFmtId="0" fontId="9" fillId="0" borderId="11" xfId="0"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xf>
    <xf numFmtId="181" fontId="9" fillId="0" borderId="0" xfId="0" applyNumberFormat="1" applyFont="1" applyAlignment="1">
      <alignment horizontal="left" vertical="top" wrapText="1"/>
    </xf>
    <xf numFmtId="181" fontId="9" fillId="0" borderId="12" xfId="0" applyNumberFormat="1" applyFont="1" applyBorder="1" applyAlignment="1">
      <alignment horizontal="left" vertical="top" wrapText="1"/>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6" borderId="5" xfId="0" applyFont="1" applyFill="1" applyBorder="1" applyAlignment="1">
      <alignment vertical="center" shrinkToFit="1"/>
    </xf>
    <xf numFmtId="0" fontId="9" fillId="6" borderId="10" xfId="0" applyFont="1" applyFill="1" applyBorder="1" applyAlignment="1">
      <alignment vertical="center" shrinkToFit="1"/>
    </xf>
    <xf numFmtId="0" fontId="9" fillId="0" borderId="9" xfId="0" applyFont="1" applyBorder="1" applyAlignment="1">
      <alignment vertical="top" shrinkToFit="1"/>
    </xf>
    <xf numFmtId="0" fontId="9" fillId="0" borderId="5" xfId="0" applyFont="1" applyBorder="1" applyAlignment="1">
      <alignment vertical="top" shrinkToFit="1"/>
    </xf>
    <xf numFmtId="0" fontId="9" fillId="0" borderId="10" xfId="0" applyFont="1" applyBorder="1" applyAlignment="1">
      <alignment vertical="top" shrinkToFit="1"/>
    </xf>
    <xf numFmtId="0" fontId="9" fillId="0" borderId="11" xfId="0" applyFont="1" applyBorder="1" applyAlignment="1">
      <alignment vertical="top" shrinkToFit="1"/>
    </xf>
    <xf numFmtId="0" fontId="9" fillId="0" borderId="0" xfId="0" applyFont="1" applyAlignment="1">
      <alignment vertical="top" shrinkToFit="1"/>
    </xf>
    <xf numFmtId="0" fontId="9" fillId="0" borderId="12" xfId="0" applyFont="1" applyBorder="1" applyAlignment="1">
      <alignment vertical="top" shrinkToFit="1"/>
    </xf>
    <xf numFmtId="0" fontId="9" fillId="0" borderId="15" xfId="0" applyFont="1" applyBorder="1" applyAlignment="1">
      <alignment vertical="top" shrinkToFit="1"/>
    </xf>
    <xf numFmtId="0" fontId="9" fillId="0" borderId="13" xfId="0" applyFont="1" applyBorder="1" applyAlignment="1">
      <alignment vertical="top" shrinkToFit="1"/>
    </xf>
    <xf numFmtId="0" fontId="9" fillId="0" borderId="14" xfId="0" applyFont="1" applyBorder="1" applyAlignment="1">
      <alignment vertical="top" shrinkToFit="1"/>
    </xf>
    <xf numFmtId="0" fontId="9" fillId="5" borderId="11" xfId="0" applyFont="1" applyFill="1" applyBorder="1" applyAlignment="1">
      <alignment horizontal="distributed" vertical="center"/>
    </xf>
    <xf numFmtId="0" fontId="9" fillId="5" borderId="0" xfId="0" applyFont="1" applyFill="1" applyAlignment="1">
      <alignment horizontal="distributed" vertical="center"/>
    </xf>
    <xf numFmtId="179" fontId="9" fillId="6" borderId="0" xfId="0" applyNumberFormat="1" applyFont="1" applyFill="1" applyAlignment="1">
      <alignment vertical="center" shrinkToFit="1"/>
    </xf>
    <xf numFmtId="179" fontId="9" fillId="6" borderId="12" xfId="0" applyNumberFormat="1" applyFont="1" applyFill="1" applyBorder="1" applyAlignment="1">
      <alignment vertical="center" shrinkToFit="1"/>
    </xf>
    <xf numFmtId="0" fontId="9" fillId="6" borderId="13" xfId="0" applyFont="1" applyFill="1" applyBorder="1" applyAlignment="1">
      <alignment vertical="center" shrinkToFit="1"/>
    </xf>
    <xf numFmtId="0" fontId="9" fillId="6" borderId="14" xfId="0" applyFont="1" applyFill="1" applyBorder="1" applyAlignment="1">
      <alignment vertical="center" shrinkToFit="1"/>
    </xf>
    <xf numFmtId="0" fontId="19" fillId="5" borderId="64" xfId="0" applyFont="1" applyFill="1" applyBorder="1" applyAlignment="1">
      <alignment horizontal="center" vertical="center" wrapText="1"/>
    </xf>
    <xf numFmtId="0" fontId="19" fillId="5" borderId="65" xfId="0" applyFont="1" applyFill="1" applyBorder="1" applyAlignment="1">
      <alignment horizontal="center" vertical="center" wrapText="1"/>
    </xf>
    <xf numFmtId="38" fontId="19" fillId="5" borderId="21" xfId="2" applyFont="1" applyFill="1" applyBorder="1" applyAlignment="1">
      <alignment horizontal="center" vertical="center"/>
    </xf>
    <xf numFmtId="38" fontId="19" fillId="5" borderId="67" xfId="2" applyFont="1" applyFill="1" applyBorder="1" applyAlignment="1">
      <alignment horizontal="center" vertical="center"/>
    </xf>
    <xf numFmtId="0" fontId="14" fillId="8" borderId="9" xfId="0" applyFont="1" applyFill="1" applyBorder="1" applyAlignment="1">
      <alignment horizontal="center" vertical="center"/>
    </xf>
    <xf numFmtId="0" fontId="14" fillId="8" borderId="5" xfId="0" applyFont="1" applyFill="1" applyBorder="1" applyAlignment="1">
      <alignment horizontal="center" vertical="center"/>
    </xf>
    <xf numFmtId="0" fontId="14" fillId="8" borderId="10" xfId="0" applyFont="1" applyFill="1" applyBorder="1" applyAlignment="1">
      <alignment horizontal="center" vertical="center"/>
    </xf>
    <xf numFmtId="0" fontId="14" fillId="8" borderId="11" xfId="0" applyFont="1" applyFill="1" applyBorder="1" applyAlignment="1">
      <alignment horizontal="center" vertical="center"/>
    </xf>
    <xf numFmtId="0" fontId="14" fillId="8" borderId="0" xfId="0" applyFont="1" applyFill="1" applyAlignment="1">
      <alignment horizontal="center" vertical="center"/>
    </xf>
    <xf numFmtId="0" fontId="14" fillId="8" borderId="12" xfId="0" applyFont="1" applyFill="1" applyBorder="1" applyAlignment="1">
      <alignment horizontal="center" vertical="center"/>
    </xf>
    <xf numFmtId="0" fontId="14" fillId="8" borderId="15" xfId="0" applyFont="1" applyFill="1" applyBorder="1" applyAlignment="1">
      <alignment horizontal="center" vertical="center"/>
    </xf>
    <xf numFmtId="0" fontId="14" fillId="8" borderId="13" xfId="0" applyFont="1" applyFill="1" applyBorder="1" applyAlignment="1">
      <alignment horizontal="center" vertical="center"/>
    </xf>
    <xf numFmtId="0" fontId="14" fillId="8" borderId="14" xfId="0" applyFont="1" applyFill="1" applyBorder="1" applyAlignment="1">
      <alignment horizontal="center" vertical="center"/>
    </xf>
    <xf numFmtId="0" fontId="19" fillId="5" borderId="23" xfId="0" applyFont="1" applyFill="1" applyBorder="1" applyAlignment="1">
      <alignment horizontal="center" vertical="center" wrapText="1"/>
    </xf>
    <xf numFmtId="0" fontId="19" fillId="5" borderId="48" xfId="0" applyFont="1" applyFill="1" applyBorder="1" applyAlignment="1">
      <alignment horizontal="center" vertical="center" wrapText="1"/>
    </xf>
    <xf numFmtId="0" fontId="19" fillId="5" borderId="50" xfId="0" applyFont="1" applyFill="1" applyBorder="1" applyAlignment="1">
      <alignment horizontal="center" vertical="center" wrapText="1"/>
    </xf>
    <xf numFmtId="0" fontId="19" fillId="5" borderId="51" xfId="0" applyFont="1" applyFill="1" applyBorder="1" applyAlignment="1">
      <alignment horizontal="center" vertical="center" wrapText="1"/>
    </xf>
    <xf numFmtId="0" fontId="19" fillId="8" borderId="52" xfId="0" applyFont="1" applyFill="1" applyBorder="1" applyAlignment="1">
      <alignment horizontal="center" vertical="center" wrapText="1"/>
    </xf>
    <xf numFmtId="0" fontId="19" fillId="8" borderId="56" xfId="0" applyFont="1" applyFill="1" applyBorder="1" applyAlignment="1">
      <alignment horizontal="center" vertical="center" wrapText="1"/>
    </xf>
    <xf numFmtId="0" fontId="19" fillId="8" borderId="61" xfId="0" applyFont="1" applyFill="1" applyBorder="1" applyAlignment="1">
      <alignment horizontal="center" vertical="center" wrapText="1"/>
    </xf>
    <xf numFmtId="0" fontId="19" fillId="8" borderId="53" xfId="0" applyFont="1" applyFill="1" applyBorder="1" applyAlignment="1">
      <alignment horizontal="center" vertical="center" wrapText="1"/>
    </xf>
    <xf numFmtId="0" fontId="19" fillId="8" borderId="57" xfId="0" applyFont="1" applyFill="1" applyBorder="1" applyAlignment="1">
      <alignment horizontal="center" vertical="center" wrapText="1"/>
    </xf>
    <xf numFmtId="0" fontId="19" fillId="8" borderId="62" xfId="0" applyFont="1" applyFill="1" applyBorder="1" applyAlignment="1">
      <alignment horizontal="center" vertical="center" wrapText="1"/>
    </xf>
    <xf numFmtId="0" fontId="19" fillId="8" borderId="47" xfId="0" applyFont="1" applyFill="1" applyBorder="1" applyAlignment="1">
      <alignment horizontal="center" vertical="center" wrapText="1"/>
    </xf>
    <xf numFmtId="0" fontId="19" fillId="8" borderId="54" xfId="0" applyFont="1" applyFill="1" applyBorder="1" applyAlignment="1">
      <alignment horizontal="center" vertical="center" wrapText="1"/>
    </xf>
    <xf numFmtId="0" fontId="19" fillId="8" borderId="39" xfId="0" applyFont="1" applyFill="1" applyBorder="1" applyAlignment="1">
      <alignment horizontal="center" vertical="center" wrapText="1"/>
    </xf>
    <xf numFmtId="0" fontId="19" fillId="8" borderId="58" xfId="0" applyFont="1" applyFill="1" applyBorder="1" applyAlignment="1">
      <alignment horizontal="center" vertical="center" wrapText="1"/>
    </xf>
    <xf numFmtId="0" fontId="19" fillId="8" borderId="59" xfId="0" applyFont="1" applyFill="1" applyBorder="1" applyAlignment="1">
      <alignment horizontal="center" vertical="center" wrapText="1"/>
    </xf>
    <xf numFmtId="0" fontId="19" fillId="8" borderId="63" xfId="0" applyFont="1" applyFill="1" applyBorder="1" applyAlignment="1">
      <alignment horizontal="center" vertical="center" wrapText="1"/>
    </xf>
    <xf numFmtId="0" fontId="19" fillId="5" borderId="47" xfId="0" applyFont="1" applyFill="1" applyBorder="1" applyAlignment="1">
      <alignment horizontal="center" vertical="center" wrapText="1"/>
    </xf>
    <xf numFmtId="0" fontId="19" fillId="5" borderId="39" xfId="0" applyFont="1" applyFill="1" applyBorder="1" applyAlignment="1">
      <alignment horizontal="center" vertical="center" wrapText="1"/>
    </xf>
    <xf numFmtId="0" fontId="19" fillId="5" borderId="26"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20" xfId="0" applyFont="1" applyFill="1" applyBorder="1" applyAlignment="1">
      <alignment horizontal="center" vertical="center" wrapText="1"/>
    </xf>
    <xf numFmtId="0" fontId="19" fillId="5" borderId="22" xfId="0" applyFont="1" applyFill="1" applyBorder="1" applyAlignment="1">
      <alignment horizontal="center" vertical="center" wrapText="1"/>
    </xf>
    <xf numFmtId="0" fontId="19" fillId="5" borderId="48" xfId="0" applyFont="1" applyFill="1" applyBorder="1" applyAlignment="1">
      <alignment horizontal="center" vertical="center" shrinkToFit="1"/>
    </xf>
    <xf numFmtId="0" fontId="19" fillId="5" borderId="49" xfId="0" applyFont="1" applyFill="1" applyBorder="1" applyAlignment="1">
      <alignment horizontal="center" vertical="center" shrinkToFit="1"/>
    </xf>
    <xf numFmtId="0" fontId="19" fillId="5" borderId="36" xfId="0" applyFont="1" applyFill="1" applyBorder="1" applyAlignment="1">
      <alignment horizontal="center" vertical="center" wrapText="1"/>
    </xf>
    <xf numFmtId="0" fontId="19" fillId="8" borderId="6"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40" xfId="0" applyFont="1" applyFill="1" applyBorder="1" applyAlignment="1">
      <alignment horizontal="center" vertical="center" wrapText="1"/>
    </xf>
    <xf numFmtId="0" fontId="19" fillId="5" borderId="41" xfId="0" applyFont="1" applyFill="1" applyBorder="1" applyAlignment="1">
      <alignment horizontal="center" vertical="center" wrapText="1"/>
    </xf>
    <xf numFmtId="0" fontId="19" fillId="5" borderId="2" xfId="0" applyFont="1" applyFill="1" applyBorder="1" applyAlignment="1">
      <alignment horizontal="center" vertical="center" wrapText="1"/>
    </xf>
    <xf numFmtId="38" fontId="19" fillId="6" borderId="1" xfId="2" applyFont="1" applyFill="1" applyBorder="1" applyAlignment="1">
      <alignment horizontal="right" vertical="center"/>
    </xf>
    <xf numFmtId="0" fontId="19" fillId="5" borderId="42" xfId="0" applyFont="1" applyFill="1" applyBorder="1" applyAlignment="1">
      <alignment horizontal="center" vertical="center" wrapText="1"/>
    </xf>
    <xf numFmtId="0" fontId="19" fillId="5" borderId="43" xfId="0" applyFont="1" applyFill="1" applyBorder="1" applyAlignment="1">
      <alignment horizontal="center" vertical="center" wrapText="1"/>
    </xf>
    <xf numFmtId="38" fontId="19" fillId="6" borderId="43" xfId="2" applyFont="1" applyFill="1" applyBorder="1" applyAlignment="1">
      <alignment horizontal="right" vertical="center" wrapText="1"/>
    </xf>
    <xf numFmtId="38" fontId="20" fillId="8" borderId="44" xfId="0" applyNumberFormat="1" applyFont="1" applyFill="1" applyBorder="1" applyAlignment="1">
      <alignment horizontal="center" vertical="center"/>
    </xf>
    <xf numFmtId="38" fontId="20" fillId="8" borderId="45" xfId="0" applyNumberFormat="1" applyFont="1" applyFill="1" applyBorder="1" applyAlignment="1">
      <alignment horizontal="center" vertical="center"/>
    </xf>
    <xf numFmtId="38" fontId="20" fillId="8" borderId="46" xfId="0" applyNumberFormat="1" applyFont="1" applyFill="1" applyBorder="1" applyAlignment="1">
      <alignment horizontal="center" vertical="center"/>
    </xf>
    <xf numFmtId="0" fontId="16" fillId="8" borderId="0" xfId="0" applyFont="1" applyFill="1" applyAlignment="1">
      <alignment horizontal="center" vertical="center"/>
    </xf>
    <xf numFmtId="0" fontId="19" fillId="5" borderId="34" xfId="0" applyFont="1" applyFill="1" applyBorder="1" applyAlignment="1">
      <alignment horizontal="center" vertical="center" wrapText="1"/>
    </xf>
    <xf numFmtId="0" fontId="19" fillId="5" borderId="35" xfId="0" applyFont="1" applyFill="1" applyBorder="1" applyAlignment="1">
      <alignment horizontal="center" vertical="center" wrapText="1"/>
    </xf>
    <xf numFmtId="0" fontId="19" fillId="5" borderId="37" xfId="0" applyFont="1" applyFill="1" applyBorder="1" applyAlignment="1">
      <alignment horizontal="center" vertical="center" wrapText="1"/>
    </xf>
    <xf numFmtId="0" fontId="19" fillId="5" borderId="38" xfId="0" applyFont="1" applyFill="1" applyBorder="1" applyAlignment="1">
      <alignment horizontal="center" vertical="center" wrapText="1"/>
    </xf>
    <xf numFmtId="0" fontId="19" fillId="8" borderId="0" xfId="0" applyFont="1" applyFill="1" applyAlignment="1">
      <alignment horizontal="left" vertical="top" wrapText="1"/>
    </xf>
    <xf numFmtId="0" fontId="22" fillId="2" borderId="1" xfId="0" applyFont="1" applyFill="1" applyBorder="1" applyAlignment="1">
      <alignment horizontal="left"/>
    </xf>
    <xf numFmtId="0" fontId="22" fillId="0" borderId="1" xfId="0" applyFont="1" applyBorder="1" applyAlignment="1">
      <alignment horizontal="center"/>
    </xf>
    <xf numFmtId="0" fontId="22" fillId="4" borderId="5" xfId="0" applyFont="1" applyFill="1" applyBorder="1" applyAlignment="1">
      <alignment horizontal="left"/>
    </xf>
    <xf numFmtId="176" fontId="22" fillId="3" borderId="1" xfId="0" applyNumberFormat="1" applyFont="1" applyFill="1" applyBorder="1" applyAlignment="1">
      <alignment horizontal="center"/>
    </xf>
    <xf numFmtId="0" fontId="21" fillId="0" borderId="0" xfId="0" applyFont="1" applyAlignment="1">
      <alignment horizontal="center"/>
    </xf>
    <xf numFmtId="177" fontId="22" fillId="0" borderId="1" xfId="0" applyNumberFormat="1" applyFont="1" applyBorder="1" applyAlignment="1">
      <alignment horizontal="center"/>
    </xf>
    <xf numFmtId="58" fontId="22" fillId="0" borderId="1" xfId="0" applyNumberFormat="1" applyFont="1" applyBorder="1" applyAlignment="1">
      <alignment horizontal="center"/>
    </xf>
    <xf numFmtId="0" fontId="26" fillId="0" borderId="0" xfId="0" applyFont="1" applyAlignment="1">
      <alignment horizontal="left" vertical="center" wrapText="1"/>
    </xf>
    <xf numFmtId="0" fontId="26" fillId="0" borderId="0" xfId="0" applyFont="1" applyAlignment="1">
      <alignment horizontal="left" vertical="top" wrapText="1"/>
    </xf>
    <xf numFmtId="177" fontId="22" fillId="0" borderId="0" xfId="0" applyNumberFormat="1" applyFont="1" applyAlignment="1">
      <alignment horizontal="center"/>
    </xf>
    <xf numFmtId="0" fontId="22" fillId="0" borderId="0" xfId="0" applyFont="1" applyAlignment="1">
      <alignment vertical="top"/>
    </xf>
    <xf numFmtId="0" fontId="26" fillId="0" borderId="0" xfId="0" applyFont="1" applyAlignment="1">
      <alignment horizontal="center" vertical="center"/>
    </xf>
    <xf numFmtId="0" fontId="27" fillId="0" borderId="0" xfId="0" applyFont="1" applyAlignment="1">
      <alignment horizontal="center"/>
    </xf>
    <xf numFmtId="38" fontId="29" fillId="0" borderId="9" xfId="2" applyFont="1" applyBorder="1" applyAlignment="1">
      <alignment vertical="center" shrinkToFit="1"/>
    </xf>
    <xf numFmtId="38" fontId="29" fillId="0" borderId="5" xfId="2" applyFont="1" applyBorder="1" applyAlignment="1">
      <alignment vertical="center" shrinkToFit="1"/>
    </xf>
    <xf numFmtId="38" fontId="29" fillId="0" borderId="10" xfId="2" applyFont="1" applyBorder="1" applyAlignment="1">
      <alignment vertical="center" shrinkToFit="1"/>
    </xf>
    <xf numFmtId="38" fontId="29" fillId="0" borderId="15" xfId="2" applyFont="1" applyBorder="1" applyAlignment="1">
      <alignment vertical="center" shrinkToFit="1"/>
    </xf>
    <xf numFmtId="38" fontId="29" fillId="0" borderId="13" xfId="2" applyFont="1" applyBorder="1" applyAlignment="1">
      <alignment vertical="center" shrinkToFit="1"/>
    </xf>
    <xf numFmtId="38" fontId="29" fillId="0" borderId="14" xfId="2" applyFont="1" applyBorder="1" applyAlignment="1">
      <alignment vertical="center" shrinkToFit="1"/>
    </xf>
    <xf numFmtId="38" fontId="29" fillId="6" borderId="1" xfId="2" applyFont="1" applyFill="1" applyBorder="1" applyAlignment="1">
      <alignment vertical="center" shrinkToFit="1"/>
    </xf>
    <xf numFmtId="38" fontId="29" fillId="0" borderId="8" xfId="2" applyFont="1" applyBorder="1" applyAlignment="1">
      <alignment horizontal="center" vertical="center" shrinkToFit="1"/>
    </xf>
    <xf numFmtId="38" fontId="29" fillId="0" borderId="1" xfId="2" applyFont="1" applyBorder="1" applyAlignment="1">
      <alignment horizontal="center" vertical="center" shrinkToFit="1"/>
    </xf>
    <xf numFmtId="0" fontId="9" fillId="5" borderId="9" xfId="0" applyFont="1" applyFill="1" applyBorder="1" applyAlignment="1">
      <alignment vertical="center" wrapText="1"/>
    </xf>
    <xf numFmtId="0" fontId="9" fillId="5" borderId="5" xfId="0" applyFont="1" applyFill="1" applyBorder="1" applyAlignment="1">
      <alignment vertical="center" wrapText="1"/>
    </xf>
    <xf numFmtId="0" fontId="9" fillId="5" borderId="10" xfId="0" applyFont="1" applyFill="1" applyBorder="1" applyAlignment="1">
      <alignment vertical="center" wrapText="1"/>
    </xf>
    <xf numFmtId="0" fontId="9" fillId="5" borderId="15" xfId="0" applyFont="1" applyFill="1" applyBorder="1" applyAlignment="1">
      <alignment vertical="center" wrapText="1"/>
    </xf>
    <xf numFmtId="0" fontId="9" fillId="5" borderId="13" xfId="0" applyFont="1" applyFill="1" applyBorder="1" applyAlignment="1">
      <alignment vertical="center" wrapText="1"/>
    </xf>
    <xf numFmtId="0" fontId="9" fillId="5" borderId="14" xfId="0" applyFont="1" applyFill="1" applyBorder="1" applyAlignment="1">
      <alignment vertical="center" wrapText="1"/>
    </xf>
    <xf numFmtId="38" fontId="29" fillId="7" borderId="31" xfId="2" applyFont="1" applyFill="1" applyBorder="1" applyAlignment="1">
      <alignment vertical="center" shrinkToFit="1"/>
    </xf>
    <xf numFmtId="38" fontId="29" fillId="7" borderId="26" xfId="2" applyFont="1" applyFill="1" applyBorder="1" applyAlignment="1">
      <alignment vertical="center" shrinkToFit="1"/>
    </xf>
    <xf numFmtId="38" fontId="29" fillId="7" borderId="32" xfId="2" applyFont="1" applyFill="1" applyBorder="1" applyAlignment="1">
      <alignment vertical="center" shrinkToFit="1"/>
    </xf>
    <xf numFmtId="38" fontId="29" fillId="7" borderId="30" xfId="2" applyFont="1" applyFill="1" applyBorder="1" applyAlignment="1">
      <alignment vertical="center" shrinkToFit="1"/>
    </xf>
    <xf numFmtId="0" fontId="9" fillId="5" borderId="11" xfId="0" applyFont="1" applyFill="1" applyBorder="1" applyAlignment="1">
      <alignment horizontal="center" vertical="center" textRotation="255" wrapText="1"/>
    </xf>
    <xf numFmtId="0" fontId="9" fillId="5" borderId="0" xfId="0" applyFont="1" applyFill="1" applyAlignment="1">
      <alignment horizontal="center" vertical="center" textRotation="255" wrapText="1"/>
    </xf>
    <xf numFmtId="0" fontId="9" fillId="5" borderId="12" xfId="0" applyFont="1" applyFill="1" applyBorder="1" applyAlignment="1">
      <alignment horizontal="center" vertical="center" textRotation="255" wrapText="1"/>
    </xf>
    <xf numFmtId="0" fontId="9" fillId="5" borderId="15" xfId="0" applyFont="1" applyFill="1" applyBorder="1" applyAlignment="1">
      <alignment horizontal="center" vertical="center" textRotation="255" wrapText="1"/>
    </xf>
    <xf numFmtId="0" fontId="9" fillId="5" borderId="13" xfId="0" applyFont="1" applyFill="1" applyBorder="1" applyAlignment="1">
      <alignment horizontal="center" vertical="center" textRotation="255" wrapText="1"/>
    </xf>
    <xf numFmtId="0" fontId="9" fillId="5" borderId="14" xfId="0" applyFont="1" applyFill="1" applyBorder="1" applyAlignment="1">
      <alignment horizontal="center" vertical="center" textRotation="255" wrapText="1"/>
    </xf>
    <xf numFmtId="0" fontId="9" fillId="5" borderId="11" xfId="0" applyFont="1" applyFill="1" applyBorder="1" applyAlignment="1">
      <alignment vertical="center" wrapText="1"/>
    </xf>
    <xf numFmtId="0" fontId="9" fillId="5" borderId="0" xfId="0" applyFont="1" applyFill="1" applyAlignment="1">
      <alignment vertical="center" wrapText="1"/>
    </xf>
    <xf numFmtId="0" fontId="9" fillId="5" borderId="12" xfId="0" applyFont="1" applyFill="1" applyBorder="1" applyAlignment="1">
      <alignment vertical="center" wrapText="1"/>
    </xf>
    <xf numFmtId="38" fontId="29" fillId="0" borderId="14" xfId="2" applyFont="1" applyBorder="1" applyAlignment="1">
      <alignment horizontal="center" vertical="center" shrinkToFit="1"/>
    </xf>
    <xf numFmtId="38" fontId="29" fillId="0" borderId="4" xfId="2" applyFont="1" applyBorder="1" applyAlignment="1">
      <alignment horizontal="center" vertical="center" shrinkToFit="1"/>
    </xf>
    <xf numFmtId="38" fontId="29" fillId="0" borderId="4" xfId="2" applyFont="1" applyBorder="1" applyAlignment="1">
      <alignment vertical="center" shrinkToFit="1"/>
    </xf>
    <xf numFmtId="38" fontId="29" fillId="0" borderId="1" xfId="2" applyFont="1" applyBorder="1" applyAlignment="1">
      <alignment vertical="center" shrinkToFit="1"/>
    </xf>
    <xf numFmtId="38" fontId="29" fillId="0" borderId="33" xfId="2" applyFont="1" applyBorder="1" applyAlignment="1">
      <alignment vertical="center" shrinkToFit="1"/>
    </xf>
    <xf numFmtId="38" fontId="29" fillId="0" borderId="24" xfId="2" applyFont="1" applyBorder="1" applyAlignment="1">
      <alignment vertical="center" shrinkToFit="1"/>
    </xf>
    <xf numFmtId="38" fontId="29" fillId="0" borderId="25" xfId="2" applyFont="1" applyBorder="1" applyAlignment="1">
      <alignment vertical="center" shrinkToFit="1"/>
    </xf>
    <xf numFmtId="0" fontId="9" fillId="7" borderId="23" xfId="0" applyFont="1" applyFill="1" applyBorder="1" applyAlignment="1">
      <alignment vertical="center" wrapText="1"/>
    </xf>
    <xf numFmtId="0" fontId="9" fillId="7" borderId="24" xfId="0" applyFont="1" applyFill="1" applyBorder="1" applyAlignment="1">
      <alignment vertical="center" wrapText="1"/>
    </xf>
    <xf numFmtId="0" fontId="9" fillId="7" borderId="25" xfId="0" applyFont="1" applyFill="1" applyBorder="1" applyAlignment="1">
      <alignment vertical="center" wrapText="1"/>
    </xf>
    <xf numFmtId="0" fontId="9" fillId="7" borderId="27" xfId="0" applyFont="1" applyFill="1" applyBorder="1" applyAlignment="1">
      <alignment vertical="center" wrapText="1"/>
    </xf>
    <xf numFmtId="0" fontId="9" fillId="7" borderId="28" xfId="0" applyFont="1" applyFill="1" applyBorder="1" applyAlignment="1">
      <alignment vertical="center" wrapText="1"/>
    </xf>
    <xf numFmtId="0" fontId="9" fillId="7" borderId="29" xfId="0" applyFont="1" applyFill="1" applyBorder="1" applyAlignment="1">
      <alignment vertical="center" wrapText="1"/>
    </xf>
    <xf numFmtId="38" fontId="29" fillId="0" borderId="3" xfId="2" applyFont="1" applyBorder="1" applyAlignment="1">
      <alignment vertical="center" shrinkToFit="1"/>
    </xf>
    <xf numFmtId="0" fontId="9" fillId="5" borderId="3" xfId="0" applyFont="1" applyFill="1" applyBorder="1">
      <alignment vertical="center"/>
    </xf>
    <xf numFmtId="38" fontId="29" fillId="6" borderId="2" xfId="2" applyFont="1" applyFill="1" applyBorder="1" applyAlignment="1">
      <alignment vertical="center" shrinkToFit="1"/>
    </xf>
    <xf numFmtId="38" fontId="29" fillId="6" borderId="3" xfId="2" applyFont="1" applyFill="1" applyBorder="1" applyAlignment="1">
      <alignment vertical="center" shrinkToFit="1"/>
    </xf>
    <xf numFmtId="0" fontId="9" fillId="5" borderId="23" xfId="0" applyFont="1" applyFill="1" applyBorder="1" applyAlignment="1">
      <alignment vertical="center" wrapText="1"/>
    </xf>
    <xf numFmtId="0" fontId="9" fillId="5" borderId="24" xfId="0" applyFont="1" applyFill="1" applyBorder="1" applyAlignment="1">
      <alignment vertical="center" wrapText="1"/>
    </xf>
    <xf numFmtId="0" fontId="9" fillId="5" borderId="25" xfId="0" applyFont="1" applyFill="1" applyBorder="1" applyAlignment="1">
      <alignment vertical="center" wrapText="1"/>
    </xf>
    <xf numFmtId="0" fontId="9" fillId="5" borderId="27" xfId="0" applyFont="1" applyFill="1" applyBorder="1" applyAlignment="1">
      <alignment vertical="center" wrapText="1"/>
    </xf>
    <xf numFmtId="0" fontId="9" fillId="5" borderId="28" xfId="0" applyFont="1" applyFill="1" applyBorder="1" applyAlignment="1">
      <alignment vertical="center" wrapText="1"/>
    </xf>
    <xf numFmtId="0" fontId="9" fillId="5" borderId="29" xfId="0" applyFont="1" applyFill="1" applyBorder="1" applyAlignment="1">
      <alignment vertical="center" wrapText="1"/>
    </xf>
    <xf numFmtId="38" fontId="29" fillId="6" borderId="26" xfId="2" applyFont="1" applyFill="1" applyBorder="1" applyAlignment="1">
      <alignment vertical="center" shrinkToFit="1"/>
    </xf>
    <xf numFmtId="38" fontId="29" fillId="6" borderId="30" xfId="2" applyFont="1" applyFill="1" applyBorder="1" applyAlignment="1">
      <alignment vertical="center" shrinkToFit="1"/>
    </xf>
    <xf numFmtId="0" fontId="9" fillId="5" borderId="2" xfId="0" applyFont="1" applyFill="1" applyBorder="1">
      <alignment vertical="center"/>
    </xf>
    <xf numFmtId="0" fontId="9" fillId="5" borderId="6" xfId="0" applyFont="1" applyFill="1" applyBorder="1">
      <alignment vertical="center"/>
    </xf>
    <xf numFmtId="0" fontId="9" fillId="5" borderId="7" xfId="0" applyFont="1" applyFill="1" applyBorder="1">
      <alignment vertical="center"/>
    </xf>
    <xf numFmtId="0" fontId="9" fillId="5" borderId="8" xfId="0" applyFont="1" applyFill="1" applyBorder="1">
      <alignment vertical="center"/>
    </xf>
    <xf numFmtId="180" fontId="29" fillId="0" borderId="1" xfId="2" applyNumberFormat="1" applyFont="1" applyBorder="1" applyAlignment="1">
      <alignment vertical="center" shrinkToFit="1"/>
    </xf>
    <xf numFmtId="0" fontId="9" fillId="5" borderId="6" xfId="0" applyFont="1" applyFill="1" applyBorder="1" applyAlignment="1">
      <alignment vertical="center" shrinkToFit="1"/>
    </xf>
    <xf numFmtId="0" fontId="9" fillId="5" borderId="7" xfId="0" applyFont="1" applyFill="1" applyBorder="1" applyAlignment="1">
      <alignment vertical="center" shrinkToFit="1"/>
    </xf>
    <xf numFmtId="0" fontId="9" fillId="5" borderId="8" xfId="0" applyFont="1" applyFill="1" applyBorder="1" applyAlignment="1">
      <alignment vertical="center" shrinkToFit="1"/>
    </xf>
    <xf numFmtId="38" fontId="29" fillId="0" borderId="2" xfId="2" applyFont="1" applyBorder="1" applyAlignment="1">
      <alignment vertical="center" shrinkToFit="1"/>
    </xf>
    <xf numFmtId="0" fontId="9" fillId="5" borderId="4" xfId="0" applyFont="1" applyFill="1" applyBorder="1">
      <alignment vertical="center"/>
    </xf>
    <xf numFmtId="0" fontId="9" fillId="5" borderId="19" xfId="0" applyFont="1" applyFill="1" applyBorder="1">
      <alignment vertical="center"/>
    </xf>
    <xf numFmtId="0" fontId="9" fillId="5" borderId="20" xfId="0" applyFont="1" applyFill="1" applyBorder="1">
      <alignment vertical="center"/>
    </xf>
    <xf numFmtId="0" fontId="9" fillId="5" borderId="21" xfId="0" applyFont="1" applyFill="1" applyBorder="1">
      <alignment vertical="center"/>
    </xf>
    <xf numFmtId="0" fontId="9" fillId="5" borderId="22" xfId="0" applyFont="1" applyFill="1" applyBorder="1">
      <alignment vertical="center"/>
    </xf>
    <xf numFmtId="38" fontId="29" fillId="0" borderId="20" xfId="2" applyFont="1" applyBorder="1" applyAlignment="1">
      <alignment vertical="center" shrinkToFit="1"/>
    </xf>
    <xf numFmtId="38" fontId="29" fillId="0" borderId="22" xfId="2" applyFont="1" applyBorder="1" applyAlignment="1">
      <alignment vertical="center" shrinkToFit="1"/>
    </xf>
    <xf numFmtId="38" fontId="29" fillId="0" borderId="8" xfId="2" applyFont="1" applyBorder="1" applyAlignment="1">
      <alignment vertical="center" shrinkToFit="1"/>
    </xf>
    <xf numFmtId="38" fontId="29" fillId="6" borderId="4" xfId="2" applyFont="1" applyFill="1" applyBorder="1" applyAlignment="1">
      <alignment vertical="center" shrinkToFit="1"/>
    </xf>
    <xf numFmtId="38" fontId="29" fillId="6" borderId="8" xfId="2" applyFont="1" applyFill="1" applyBorder="1" applyAlignment="1">
      <alignment vertical="center" shrinkToFit="1"/>
    </xf>
    <xf numFmtId="0" fontId="9" fillId="5" borderId="16" xfId="0" applyFont="1" applyFill="1" applyBorder="1" applyAlignment="1">
      <alignment horizontal="center" vertical="center" shrinkToFit="1"/>
    </xf>
    <xf numFmtId="0" fontId="9" fillId="5" borderId="17" xfId="0" applyFont="1" applyFill="1" applyBorder="1" applyAlignment="1">
      <alignment horizontal="center" vertical="center" shrinkToFit="1"/>
    </xf>
    <xf numFmtId="0" fontId="9" fillId="5" borderId="18" xfId="0" applyFont="1" applyFill="1" applyBorder="1" applyAlignment="1">
      <alignment horizontal="center" vertical="center" shrinkToFit="1"/>
    </xf>
    <xf numFmtId="0" fontId="9" fillId="0" borderId="13" xfId="0" applyFont="1" applyBorder="1" applyAlignment="1">
      <alignment horizontal="center" vertical="center"/>
    </xf>
    <xf numFmtId="0" fontId="28" fillId="0" borderId="13" xfId="0" applyFont="1" applyBorder="1" applyAlignment="1">
      <alignment horizontal="right" vertical="center" shrinkToFit="1"/>
    </xf>
    <xf numFmtId="0" fontId="9" fillId="5" borderId="9" xfId="0" applyFont="1" applyFill="1" applyBorder="1">
      <alignment vertical="center"/>
    </xf>
    <xf numFmtId="0" fontId="9" fillId="5" borderId="5" xfId="0" applyFont="1" applyFill="1" applyBorder="1">
      <alignment vertical="center"/>
    </xf>
    <xf numFmtId="0" fontId="9" fillId="5" borderId="10" xfId="0" applyFont="1" applyFill="1" applyBorder="1">
      <alignment vertical="center"/>
    </xf>
    <xf numFmtId="0" fontId="9" fillId="5" borderId="16" xfId="0" applyFont="1" applyFill="1" applyBorder="1">
      <alignment vertical="center"/>
    </xf>
    <xf numFmtId="0" fontId="9" fillId="5" borderId="17" xfId="0" applyFont="1" applyFill="1" applyBorder="1">
      <alignment vertical="center"/>
    </xf>
    <xf numFmtId="0" fontId="9" fillId="5" borderId="18" xfId="0" applyFont="1" applyFill="1" applyBorder="1">
      <alignment vertical="center"/>
    </xf>
    <xf numFmtId="0" fontId="9" fillId="5" borderId="9" xfId="0" applyFont="1" applyFill="1" applyBorder="1" applyAlignment="1">
      <alignment horizontal="center" vertical="center" shrinkToFit="1"/>
    </xf>
    <xf numFmtId="0" fontId="9" fillId="5" borderId="5" xfId="0" applyFont="1" applyFill="1" applyBorder="1" applyAlignment="1">
      <alignment horizontal="center" vertical="center" shrinkToFit="1"/>
    </xf>
    <xf numFmtId="0" fontId="9" fillId="5" borderId="10" xfId="0" applyFont="1" applyFill="1" applyBorder="1" applyAlignment="1">
      <alignment horizontal="center" vertical="center" shrinkToFit="1"/>
    </xf>
    <xf numFmtId="0" fontId="22" fillId="5" borderId="1" xfId="0" applyFont="1" applyFill="1" applyBorder="1" applyAlignment="1">
      <alignment horizontal="center" vertical="center"/>
    </xf>
    <xf numFmtId="0" fontId="22" fillId="0" borderId="6"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22" fillId="0" borderId="0" xfId="0" applyFont="1" applyAlignment="1">
      <alignment horizontal="center"/>
    </xf>
    <xf numFmtId="0" fontId="22" fillId="0" borderId="0" xfId="0" applyFont="1" applyAlignment="1">
      <alignment horizontal="left"/>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53</xdr:col>
      <xdr:colOff>313765</xdr:colOff>
      <xdr:row>10</xdr:row>
      <xdr:rowOff>141942</xdr:rowOff>
    </xdr:from>
    <xdr:to>
      <xdr:col>60</xdr:col>
      <xdr:colOff>220383</xdr:colOff>
      <xdr:row>16</xdr:row>
      <xdr:rowOff>69852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708215" y="1856442"/>
          <a:ext cx="4529418" cy="956610"/>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現状と課題については、人手不足の状況や、生産性を向上させるために課題となっている事項を記載してください。</a:t>
          </a:r>
          <a:endParaRPr kumimoji="1" lang="en-US" altLang="ja-JP" sz="1100"/>
        </a:p>
      </xdr:txBody>
    </xdr:sp>
    <xdr:clientData/>
  </xdr:twoCellAnchor>
  <xdr:twoCellAnchor>
    <xdr:from>
      <xdr:col>53</xdr:col>
      <xdr:colOff>321235</xdr:colOff>
      <xdr:row>26</xdr:row>
      <xdr:rowOff>52294</xdr:rowOff>
    </xdr:from>
    <xdr:to>
      <xdr:col>60</xdr:col>
      <xdr:colOff>227853</xdr:colOff>
      <xdr:row>31</xdr:row>
      <xdr:rowOff>152028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715685" y="4509994"/>
          <a:ext cx="4529418" cy="956984"/>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事業概要については、上記の現状と課題を踏まえ、生産性を向上させるためにどのような事項に取り組むかを記載してください。</a:t>
          </a:r>
          <a:endParaRPr kumimoji="1" lang="en-US" altLang="ja-JP" sz="1100"/>
        </a:p>
      </xdr:txBody>
    </xdr:sp>
    <xdr:clientData/>
  </xdr:twoCellAnchor>
  <xdr:twoCellAnchor>
    <xdr:from>
      <xdr:col>41</xdr:col>
      <xdr:colOff>52917</xdr:colOff>
      <xdr:row>0</xdr:row>
      <xdr:rowOff>52916</xdr:rowOff>
    </xdr:from>
    <xdr:to>
      <xdr:col>52</xdr:col>
      <xdr:colOff>35983</xdr:colOff>
      <xdr:row>4</xdr:row>
      <xdr:rowOff>65616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826000" y="52916"/>
          <a:ext cx="1263650" cy="69003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記載例</a:t>
          </a:r>
        </a:p>
      </xdr:txBody>
    </xdr:sp>
    <xdr:clientData/>
  </xdr:twoCellAnchor>
  <xdr:twoCellAnchor>
    <xdr:from>
      <xdr:col>56</xdr:col>
      <xdr:colOff>541020</xdr:colOff>
      <xdr:row>32</xdr:row>
      <xdr:rowOff>0</xdr:rowOff>
    </xdr:from>
    <xdr:to>
      <xdr:col>60</xdr:col>
      <xdr:colOff>251460</xdr:colOff>
      <xdr:row>45</xdr:row>
      <xdr:rowOff>144780</xdr:rowOff>
    </xdr:to>
    <xdr:sp macro="" textlink="">
      <xdr:nvSpPr>
        <xdr:cNvPr id="6" name="テキスト ボックス 5">
          <a:extLst>
            <a:ext uri="{FF2B5EF4-FFF2-40B4-BE49-F238E27FC236}">
              <a16:creationId xmlns:a16="http://schemas.microsoft.com/office/drawing/2014/main" id="{F86CFFE3-8DD6-4019-ABC3-78D42A7C1B5D}"/>
            </a:ext>
          </a:extLst>
        </xdr:cNvPr>
        <xdr:cNvSpPr txBox="1"/>
      </xdr:nvSpPr>
      <xdr:spPr>
        <a:xfrm>
          <a:off x="8991600" y="5638800"/>
          <a:ext cx="2362200" cy="2324100"/>
        </a:xfrm>
        <a:prstGeom prst="wedgeRectCallout">
          <a:avLst>
            <a:gd name="adj1" fmla="val -199151"/>
            <a:gd name="adj2" fmla="val -4156"/>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色が付けていないセルを入力してください。色付きのセルには別紙５から転記されます。</a:t>
          </a:r>
          <a:endParaRPr kumimoji="1" lang="en-US" altLang="ja-JP" sz="1100"/>
        </a:p>
        <a:p>
          <a:pPr algn="l"/>
          <a:r>
            <a:rPr kumimoji="1" lang="ja-JP" altLang="en-US" sz="1100"/>
            <a:t>色付きセル内の式を削除すると転記されませんのでご注意ください。</a:t>
          </a:r>
          <a:endParaRPr kumimoji="1" lang="en-US" altLang="ja-JP" sz="1100"/>
        </a:p>
        <a:p>
          <a:pPr algn="l"/>
          <a:r>
            <a:rPr kumimoji="1" lang="ja-JP" altLang="en-US" sz="1100"/>
            <a:t>式を削除した場合は、再度式を入れるか直接入力してください。</a:t>
          </a:r>
          <a:endParaRPr kumimoji="1" lang="en-US" altLang="ja-JP" sz="1100"/>
        </a:p>
        <a:p>
          <a:pPr algn="l"/>
          <a:r>
            <a:rPr kumimoji="1" lang="ja-JP" altLang="en-US" sz="1100"/>
            <a:t>別紙５に書いてある数字と同じであるか確認して下さい。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42334</xdr:colOff>
      <xdr:row>1</xdr:row>
      <xdr:rowOff>63501</xdr:rowOff>
    </xdr:from>
    <xdr:to>
      <xdr:col>9</xdr:col>
      <xdr:colOff>1305984</xdr:colOff>
      <xdr:row>4</xdr:row>
      <xdr:rowOff>129117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1387667" y="232834"/>
          <a:ext cx="1263650" cy="69003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317500</xdr:colOff>
      <xdr:row>3</xdr:row>
      <xdr:rowOff>120651</xdr:rowOff>
    </xdr:from>
    <xdr:to>
      <xdr:col>16</xdr:col>
      <xdr:colOff>275166</xdr:colOff>
      <xdr:row>7</xdr:row>
      <xdr:rowOff>165101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216900" y="996951"/>
          <a:ext cx="4580466" cy="958850"/>
        </a:xfrm>
        <a:prstGeom prst="wedgeRectCallout">
          <a:avLst>
            <a:gd name="adj1" fmla="val -56729"/>
            <a:gd name="adj2" fmla="val 40148"/>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前期末の従業員は、在籍確認○の</a:t>
          </a:r>
          <a:r>
            <a:rPr kumimoji="1" lang="en-US" altLang="ja-JP" sz="1100"/>
            <a:t>No1,No3,No4</a:t>
          </a:r>
          <a:r>
            <a:rPr kumimoji="1" lang="ja-JP" altLang="en-US" sz="1100"/>
            <a:t>でそれぞれの</a:t>
          </a:r>
          <a:r>
            <a:rPr kumimoji="1" lang="en-US" altLang="ja-JP" sz="1100"/>
            <a:t>1</a:t>
          </a:r>
          <a:r>
            <a:rPr kumimoji="1" lang="ja-JP" altLang="en-US" sz="1100"/>
            <a:t>週当たり労働時時間は</a:t>
          </a:r>
          <a:r>
            <a:rPr kumimoji="1" lang="en-US" altLang="ja-JP" sz="1100"/>
            <a:t>40</a:t>
          </a:r>
          <a:r>
            <a:rPr kumimoji="1" lang="ja-JP" altLang="en-US" sz="1100"/>
            <a:t>時間であるから、合計して３の</a:t>
          </a:r>
          <a:r>
            <a:rPr kumimoji="1" lang="en-US" altLang="ja-JP" sz="1100"/>
            <a:t>1</a:t>
          </a:r>
          <a:r>
            <a:rPr kumimoji="1" lang="ja-JP" altLang="en-US" sz="1100"/>
            <a:t>週当たり労働時間で割り３人</a:t>
          </a:r>
          <a:endParaRPr kumimoji="1" lang="en-US" altLang="ja-JP" sz="1100"/>
        </a:p>
      </xdr:txBody>
    </xdr:sp>
    <xdr:clientData/>
  </xdr:twoCellAnchor>
  <xdr:twoCellAnchor>
    <xdr:from>
      <xdr:col>9</xdr:col>
      <xdr:colOff>298450</xdr:colOff>
      <xdr:row>8</xdr:row>
      <xdr:rowOff>101600</xdr:rowOff>
    </xdr:from>
    <xdr:to>
      <xdr:col>16</xdr:col>
      <xdr:colOff>256116</xdr:colOff>
      <xdr:row>11</xdr:row>
      <xdr:rowOff>148167</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8197850" y="2120900"/>
          <a:ext cx="4580466" cy="713317"/>
        </a:xfrm>
        <a:prstGeom prst="wedgeRectCallout">
          <a:avLst>
            <a:gd name="adj1" fmla="val -56452"/>
            <a:gd name="adj2" fmla="val -41893"/>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比較した期間の従業員は</a:t>
          </a:r>
          <a:r>
            <a:rPr kumimoji="1" lang="en-US" altLang="ja-JP" sz="1100"/>
            <a:t>No1~No5</a:t>
          </a:r>
          <a:r>
            <a:rPr kumimoji="1" lang="ja-JP" altLang="en-US" sz="1100"/>
            <a:t>でそれぞれの</a:t>
          </a:r>
          <a:r>
            <a:rPr kumimoji="1" lang="en-US" altLang="ja-JP" sz="1100"/>
            <a:t>1</a:t>
          </a:r>
          <a:r>
            <a:rPr kumimoji="1" lang="ja-JP" altLang="en-US" sz="1100"/>
            <a:t>週当たり労働時時間は</a:t>
          </a:r>
          <a:r>
            <a:rPr kumimoji="1" lang="en-US" altLang="ja-JP" sz="1100"/>
            <a:t>40</a:t>
          </a:r>
          <a:r>
            <a:rPr kumimoji="1" lang="ja-JP" altLang="en-US" sz="1100"/>
            <a:t>時間であるから、合計して３の</a:t>
          </a:r>
          <a:r>
            <a:rPr kumimoji="1" lang="en-US" altLang="ja-JP" sz="1100"/>
            <a:t>1</a:t>
          </a:r>
          <a:r>
            <a:rPr kumimoji="1" lang="ja-JP" altLang="en-US" sz="1100"/>
            <a:t>週当たり労働時間で割り</a:t>
          </a:r>
          <a:r>
            <a:rPr kumimoji="1" lang="en-US" altLang="ja-JP" sz="1100"/>
            <a:t>5</a:t>
          </a:r>
          <a:r>
            <a:rPr kumimoji="1" lang="ja-JP" altLang="en-US" sz="1100"/>
            <a:t>人</a:t>
          </a:r>
          <a:endParaRPr kumimoji="1" lang="en-US" altLang="ja-JP" sz="1100"/>
        </a:p>
      </xdr:txBody>
    </xdr:sp>
    <xdr:clientData/>
  </xdr:twoCellAnchor>
  <xdr:twoCellAnchor>
    <xdr:from>
      <xdr:col>7</xdr:col>
      <xdr:colOff>880110</xdr:colOff>
      <xdr:row>1</xdr:row>
      <xdr:rowOff>35560</xdr:rowOff>
    </xdr:from>
    <xdr:to>
      <xdr:col>9</xdr:col>
      <xdr:colOff>48260</xdr:colOff>
      <xdr:row>3</xdr:row>
      <xdr:rowOff>82550</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6678930" y="271780"/>
          <a:ext cx="1256030" cy="62611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記載例</a:t>
          </a:r>
          <a:endParaRPr kumimoji="1" lang="en-US" altLang="ja-JP" sz="1600"/>
        </a:p>
      </xdr:txBody>
    </xdr:sp>
    <xdr:clientData/>
  </xdr:twoCellAnchor>
  <xdr:twoCellAnchor>
    <xdr:from>
      <xdr:col>1</xdr:col>
      <xdr:colOff>292100</xdr:colOff>
      <xdr:row>26</xdr:row>
      <xdr:rowOff>55033</xdr:rowOff>
    </xdr:from>
    <xdr:to>
      <xdr:col>8</xdr:col>
      <xdr:colOff>596900</xdr:colOff>
      <xdr:row>29</xdr:row>
      <xdr:rowOff>80433</xdr:rowOff>
    </xdr:to>
    <xdr:sp macro="" textlink="">
      <xdr:nvSpPr>
        <xdr:cNvPr id="11" name="角丸四角形 10">
          <a:extLst>
            <a:ext uri="{FF2B5EF4-FFF2-40B4-BE49-F238E27FC236}">
              <a16:creationId xmlns:a16="http://schemas.microsoft.com/office/drawing/2014/main" id="{00000000-0008-0000-0200-00000B000000}"/>
            </a:ext>
          </a:extLst>
        </xdr:cNvPr>
        <xdr:cNvSpPr/>
      </xdr:nvSpPr>
      <xdr:spPr>
        <a:xfrm>
          <a:off x="662517" y="6267450"/>
          <a:ext cx="6908800" cy="723900"/>
        </a:xfrm>
        <a:prstGeom prst="roundRect">
          <a:avLst>
            <a:gd name="adj" fmla="val 87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従業員が自主退職し、その後採用ができなかった例です。</a:t>
          </a:r>
        </a:p>
      </xdr:txBody>
    </xdr:sp>
    <xdr:clientData/>
  </xdr:twoCellAnchor>
  <xdr:twoCellAnchor>
    <xdr:from>
      <xdr:col>5</xdr:col>
      <xdr:colOff>552450</xdr:colOff>
      <xdr:row>6</xdr:row>
      <xdr:rowOff>196850</xdr:rowOff>
    </xdr:from>
    <xdr:to>
      <xdr:col>9</xdr:col>
      <xdr:colOff>44450</xdr:colOff>
      <xdr:row>10</xdr:row>
      <xdr:rowOff>50800</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4381500" y="1758950"/>
          <a:ext cx="3562350" cy="768350"/>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374650</xdr:colOff>
      <xdr:row>10</xdr:row>
      <xdr:rowOff>50800</xdr:rowOff>
    </xdr:from>
    <xdr:to>
      <xdr:col>6</xdr:col>
      <xdr:colOff>387350</xdr:colOff>
      <xdr:row>11</xdr:row>
      <xdr:rowOff>215900</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619250" y="2527300"/>
          <a:ext cx="3238500" cy="374650"/>
        </a:xfrm>
        <a:prstGeom prst="wedgeRectCallout">
          <a:avLst>
            <a:gd name="adj1" fmla="val 59535"/>
            <a:gd name="adj2" fmla="val -53238"/>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減少率が</a:t>
          </a:r>
          <a:r>
            <a:rPr kumimoji="1" lang="en-US" altLang="ja-JP" sz="1100"/>
            <a:t>5%</a:t>
          </a:r>
          <a:r>
            <a:rPr kumimoji="1" lang="ja-JP" altLang="en-US" sz="1100"/>
            <a:t>を超えているので要件を満たします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317500</xdr:colOff>
      <xdr:row>2</xdr:row>
      <xdr:rowOff>203201</xdr:rowOff>
    </xdr:from>
    <xdr:to>
      <xdr:col>16</xdr:col>
      <xdr:colOff>275166</xdr:colOff>
      <xdr:row>7</xdr:row>
      <xdr:rowOff>165101</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8216900" y="781051"/>
          <a:ext cx="4580466" cy="1174750"/>
        </a:xfrm>
        <a:prstGeom prst="wedgeRectCallout">
          <a:avLst>
            <a:gd name="adj1" fmla="val -57007"/>
            <a:gd name="adj2" fmla="val 49133"/>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前期末の従業員は</a:t>
          </a:r>
          <a:r>
            <a:rPr kumimoji="1" lang="ja-JP" altLang="ja-JP" sz="1100">
              <a:solidFill>
                <a:schemeClr val="dk1"/>
              </a:solidFill>
              <a:effectLst/>
              <a:latin typeface="+mn-lt"/>
              <a:ea typeface="+mn-ea"/>
              <a:cs typeface="+mn-cs"/>
            </a:rPr>
            <a:t>在籍確認○の</a:t>
          </a:r>
          <a:r>
            <a:rPr kumimoji="1" lang="en-US" altLang="ja-JP" sz="1100"/>
            <a:t>No1</a:t>
          </a:r>
          <a:r>
            <a:rPr kumimoji="1" lang="ja-JP" altLang="en-US" sz="1100"/>
            <a:t>，</a:t>
          </a:r>
          <a:r>
            <a:rPr kumimoji="1" lang="en-US" altLang="ja-JP" sz="1100"/>
            <a:t>No4</a:t>
          </a:r>
          <a:r>
            <a:rPr kumimoji="1" lang="ja-JP" altLang="en-US" sz="1100"/>
            <a:t>～</a:t>
          </a:r>
          <a:r>
            <a:rPr kumimoji="1" lang="en-US" altLang="ja-JP" sz="1100"/>
            <a:t>No5</a:t>
          </a:r>
          <a:r>
            <a:rPr kumimoji="1" lang="ja-JP" altLang="en-US" sz="1100"/>
            <a:t>で、</a:t>
          </a:r>
          <a:r>
            <a:rPr kumimoji="1" lang="en-US" altLang="ja-JP" sz="1100"/>
            <a:t>No1,</a:t>
          </a:r>
          <a:r>
            <a:rPr kumimoji="1" lang="ja-JP" altLang="en-US" sz="1100"/>
            <a:t>の労働時間は</a:t>
          </a:r>
          <a:r>
            <a:rPr kumimoji="1" lang="en-US" altLang="ja-JP" sz="1100"/>
            <a:t>40</a:t>
          </a:r>
          <a:r>
            <a:rPr kumimoji="1" lang="ja-JP" altLang="en-US" sz="1100"/>
            <a:t>時間、</a:t>
          </a:r>
          <a:r>
            <a:rPr kumimoji="1" lang="en-US" altLang="ja-JP" sz="1100"/>
            <a:t>No4,No5</a:t>
          </a:r>
          <a:r>
            <a:rPr kumimoji="1" lang="ja-JP" altLang="ja-JP" sz="1100">
              <a:solidFill>
                <a:schemeClr val="dk1"/>
              </a:solidFill>
              <a:effectLst/>
              <a:latin typeface="+mn-lt"/>
              <a:ea typeface="+mn-ea"/>
              <a:cs typeface="+mn-cs"/>
            </a:rPr>
            <a:t>の労働時間は</a:t>
          </a:r>
          <a:r>
            <a:rPr kumimoji="1" lang="en-US" altLang="ja-JP" sz="1100">
              <a:solidFill>
                <a:schemeClr val="dk1"/>
              </a:solidFill>
              <a:effectLst/>
              <a:latin typeface="+mn-lt"/>
              <a:ea typeface="+mn-ea"/>
              <a:cs typeface="+mn-cs"/>
            </a:rPr>
            <a:t>20</a:t>
          </a:r>
          <a:r>
            <a:rPr kumimoji="1" lang="ja-JP" altLang="ja-JP" sz="1100">
              <a:solidFill>
                <a:schemeClr val="dk1"/>
              </a:solidFill>
              <a:effectLst/>
              <a:latin typeface="+mn-lt"/>
              <a:ea typeface="+mn-ea"/>
              <a:cs typeface="+mn-cs"/>
            </a:rPr>
            <a:t>時間</a:t>
          </a:r>
          <a:r>
            <a:rPr kumimoji="1" lang="ja-JP" altLang="en-US" sz="1100"/>
            <a:t>であるから、合計して３の</a:t>
          </a:r>
          <a:r>
            <a:rPr kumimoji="1" lang="en-US" altLang="ja-JP" sz="1100"/>
            <a:t>1</a:t>
          </a:r>
          <a:r>
            <a:rPr kumimoji="1" lang="ja-JP" altLang="en-US" sz="1100"/>
            <a:t>週当たり労働時間で割り</a:t>
          </a:r>
          <a:r>
            <a:rPr kumimoji="1" lang="en-US" altLang="ja-JP" sz="1100"/>
            <a:t>2</a:t>
          </a:r>
          <a:r>
            <a:rPr kumimoji="1" lang="ja-JP" altLang="en-US" sz="1100"/>
            <a:t>人</a:t>
          </a:r>
          <a:endParaRPr kumimoji="1" lang="en-US" altLang="ja-JP" sz="1100"/>
        </a:p>
      </xdr:txBody>
    </xdr:sp>
    <xdr:clientData/>
  </xdr:twoCellAnchor>
  <xdr:twoCellAnchor>
    <xdr:from>
      <xdr:col>9</xdr:col>
      <xdr:colOff>298450</xdr:colOff>
      <xdr:row>8</xdr:row>
      <xdr:rowOff>101600</xdr:rowOff>
    </xdr:from>
    <xdr:to>
      <xdr:col>16</xdr:col>
      <xdr:colOff>256116</xdr:colOff>
      <xdr:row>13</xdr:row>
      <xdr:rowOff>95250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8197850" y="2120900"/>
          <a:ext cx="4580466" cy="1117600"/>
        </a:xfrm>
        <a:prstGeom prst="wedgeRectCallout">
          <a:avLst>
            <a:gd name="adj1" fmla="val -55759"/>
            <a:gd name="adj2" fmla="val -49848"/>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比較した期間の従業員は</a:t>
          </a:r>
          <a:r>
            <a:rPr kumimoji="1" lang="en-US" altLang="ja-JP" sz="1100"/>
            <a:t>No1~No4</a:t>
          </a:r>
          <a:r>
            <a:rPr kumimoji="1" lang="ja-JP" altLang="en-US" sz="1100"/>
            <a:t>で、</a:t>
          </a:r>
          <a:r>
            <a:rPr kumimoji="1" lang="en-US" altLang="ja-JP" sz="1100"/>
            <a:t>No1</a:t>
          </a:r>
          <a:r>
            <a:rPr kumimoji="1" lang="ja-JP" altLang="en-US" sz="1100"/>
            <a:t>～</a:t>
          </a:r>
          <a:r>
            <a:rPr kumimoji="1" lang="en-US" altLang="ja-JP" sz="1100"/>
            <a:t>No3</a:t>
          </a:r>
          <a:r>
            <a:rPr kumimoji="1" lang="ja-JP" altLang="en-US" sz="1100"/>
            <a:t>の</a:t>
          </a:r>
          <a:r>
            <a:rPr kumimoji="1" lang="en-US" altLang="ja-JP" sz="1100"/>
            <a:t>1</a:t>
          </a:r>
          <a:r>
            <a:rPr kumimoji="1" lang="ja-JP" altLang="en-US" sz="1100"/>
            <a:t>週当たり労働時時間は</a:t>
          </a:r>
          <a:r>
            <a:rPr kumimoji="1" lang="en-US" altLang="ja-JP" sz="1100"/>
            <a:t>40</a:t>
          </a:r>
          <a:r>
            <a:rPr kumimoji="1" lang="ja-JP" altLang="en-US" sz="1100"/>
            <a:t>時間、</a:t>
          </a:r>
          <a:r>
            <a:rPr kumimoji="1" lang="en-US" altLang="ja-JP" sz="1100"/>
            <a:t>No4</a:t>
          </a:r>
          <a:r>
            <a:rPr kumimoji="1" lang="ja-JP" altLang="en-US" sz="1100"/>
            <a:t>の労働時間は</a:t>
          </a:r>
          <a:r>
            <a:rPr kumimoji="1" lang="en-US" altLang="ja-JP" sz="1100"/>
            <a:t>20</a:t>
          </a:r>
          <a:r>
            <a:rPr kumimoji="1" lang="ja-JP" altLang="en-US" sz="1100"/>
            <a:t>時間であるから、合計して３の</a:t>
          </a:r>
          <a:r>
            <a:rPr kumimoji="1" lang="en-US" altLang="ja-JP" sz="1100"/>
            <a:t>1</a:t>
          </a:r>
          <a:r>
            <a:rPr kumimoji="1" lang="ja-JP" altLang="en-US" sz="1100"/>
            <a:t>週当たり労働時間で割ると</a:t>
          </a:r>
          <a:r>
            <a:rPr kumimoji="1" lang="en-US" altLang="ja-JP" sz="1100"/>
            <a:t>3.5</a:t>
          </a:r>
          <a:r>
            <a:rPr kumimoji="1" lang="ja-JP" altLang="en-US" sz="1100"/>
            <a:t>人となります。</a:t>
          </a:r>
          <a:endParaRPr kumimoji="1" lang="en-US" altLang="ja-JP" sz="1100"/>
        </a:p>
        <a:p>
          <a:pPr algn="l"/>
          <a:br>
            <a:rPr kumimoji="1" lang="en-US" altLang="ja-JP" sz="1100"/>
          </a:br>
          <a:r>
            <a:rPr kumimoji="1" lang="en-US" altLang="ja-JP" sz="1100"/>
            <a:t>※</a:t>
          </a:r>
          <a:r>
            <a:rPr kumimoji="1" lang="ja-JP" altLang="en-US" sz="1100"/>
            <a:t>「期中採用○」の</a:t>
          </a:r>
          <a:r>
            <a:rPr kumimoji="1" lang="en-US" altLang="ja-JP" sz="1100"/>
            <a:t>No5</a:t>
          </a:r>
          <a:r>
            <a:rPr kumimoji="1" lang="ja-JP" altLang="en-US" sz="1100"/>
            <a:t>を算定に入れないでください。</a:t>
          </a:r>
          <a:endParaRPr kumimoji="1" lang="en-US" altLang="ja-JP" sz="1100"/>
        </a:p>
      </xdr:txBody>
    </xdr:sp>
    <xdr:clientData/>
  </xdr:twoCellAnchor>
  <xdr:twoCellAnchor>
    <xdr:from>
      <xdr:col>7</xdr:col>
      <xdr:colOff>811530</xdr:colOff>
      <xdr:row>1</xdr:row>
      <xdr:rowOff>50800</xdr:rowOff>
    </xdr:from>
    <xdr:to>
      <xdr:col>8</xdr:col>
      <xdr:colOff>919480</xdr:colOff>
      <xdr:row>3</xdr:row>
      <xdr:rowOff>97790</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6610350" y="287020"/>
          <a:ext cx="1258570" cy="62611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記載例２</a:t>
          </a:r>
        </a:p>
      </xdr:txBody>
    </xdr:sp>
    <xdr:clientData/>
  </xdr:twoCellAnchor>
  <xdr:twoCellAnchor>
    <xdr:from>
      <xdr:col>1</xdr:col>
      <xdr:colOff>317500</xdr:colOff>
      <xdr:row>24</xdr:row>
      <xdr:rowOff>152400</xdr:rowOff>
    </xdr:from>
    <xdr:to>
      <xdr:col>8</xdr:col>
      <xdr:colOff>622300</xdr:colOff>
      <xdr:row>31</xdr:row>
      <xdr:rowOff>0</xdr:rowOff>
    </xdr:to>
    <xdr:sp macro="" textlink="">
      <xdr:nvSpPr>
        <xdr:cNvPr id="5" name="角丸四角形 4">
          <a:extLst>
            <a:ext uri="{FF2B5EF4-FFF2-40B4-BE49-F238E27FC236}">
              <a16:creationId xmlns:a16="http://schemas.microsoft.com/office/drawing/2014/main" id="{00000000-0008-0000-0700-000005000000}"/>
            </a:ext>
          </a:extLst>
        </xdr:cNvPr>
        <xdr:cNvSpPr/>
      </xdr:nvSpPr>
      <xdr:spPr>
        <a:xfrm>
          <a:off x="692150" y="5810250"/>
          <a:ext cx="6889750" cy="1447800"/>
        </a:xfrm>
        <a:prstGeom prst="roundRect">
          <a:avLst>
            <a:gd name="adj" fmla="val 87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t>従業員が自主退職し、その後、短時間労働者が採用ができた場合の（充足はしていない）、短時間労働者の計算方法を示す例です。</a:t>
          </a:r>
          <a:endParaRPr kumimoji="1" lang="en-US" altLang="ja-JP" sz="2000"/>
        </a:p>
      </xdr:txBody>
    </xdr:sp>
    <xdr:clientData/>
  </xdr:twoCellAnchor>
  <xdr:twoCellAnchor>
    <xdr:from>
      <xdr:col>5</xdr:col>
      <xdr:colOff>590550</xdr:colOff>
      <xdr:row>6</xdr:row>
      <xdr:rowOff>190500</xdr:rowOff>
    </xdr:from>
    <xdr:to>
      <xdr:col>9</xdr:col>
      <xdr:colOff>82550</xdr:colOff>
      <xdr:row>10</xdr:row>
      <xdr:rowOff>44450</xdr:rowOff>
    </xdr:to>
    <xdr:sp macro="" textlink="">
      <xdr:nvSpPr>
        <xdr:cNvPr id="7" name="角丸四角形 6">
          <a:extLst>
            <a:ext uri="{FF2B5EF4-FFF2-40B4-BE49-F238E27FC236}">
              <a16:creationId xmlns:a16="http://schemas.microsoft.com/office/drawing/2014/main" id="{00000000-0008-0000-0700-000007000000}"/>
            </a:ext>
          </a:extLst>
        </xdr:cNvPr>
        <xdr:cNvSpPr/>
      </xdr:nvSpPr>
      <xdr:spPr>
        <a:xfrm>
          <a:off x="4419600" y="1752600"/>
          <a:ext cx="3562350" cy="768350"/>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292100</xdr:colOff>
      <xdr:row>10</xdr:row>
      <xdr:rowOff>69850</xdr:rowOff>
    </xdr:from>
    <xdr:to>
      <xdr:col>6</xdr:col>
      <xdr:colOff>304800</xdr:colOff>
      <xdr:row>12</xdr:row>
      <xdr:rowOff>6350</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1536700" y="2546350"/>
          <a:ext cx="3238500" cy="374650"/>
        </a:xfrm>
        <a:prstGeom prst="wedgeRectCallout">
          <a:avLst>
            <a:gd name="adj1" fmla="val 59535"/>
            <a:gd name="adj2" fmla="val -53238"/>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減少率が</a:t>
          </a:r>
          <a:r>
            <a:rPr kumimoji="1" lang="en-US" altLang="ja-JP" sz="1100"/>
            <a:t>5%</a:t>
          </a:r>
          <a:r>
            <a:rPr kumimoji="1" lang="ja-JP" altLang="en-US" sz="1100"/>
            <a:t>を超えているので要件を満たします</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412750</xdr:colOff>
      <xdr:row>24</xdr:row>
      <xdr:rowOff>222250</xdr:rowOff>
    </xdr:from>
    <xdr:to>
      <xdr:col>8</xdr:col>
      <xdr:colOff>717550</xdr:colOff>
      <xdr:row>32</xdr:row>
      <xdr:rowOff>95250</xdr:rowOff>
    </xdr:to>
    <xdr:sp macro="" textlink="">
      <xdr:nvSpPr>
        <xdr:cNvPr id="9" name="角丸四角形 8">
          <a:extLst>
            <a:ext uri="{FF2B5EF4-FFF2-40B4-BE49-F238E27FC236}">
              <a16:creationId xmlns:a16="http://schemas.microsoft.com/office/drawing/2014/main" id="{00000000-0008-0000-0800-000009000000}"/>
            </a:ext>
          </a:extLst>
        </xdr:cNvPr>
        <xdr:cNvSpPr/>
      </xdr:nvSpPr>
      <xdr:spPr>
        <a:xfrm>
          <a:off x="787400" y="5880100"/>
          <a:ext cx="6889750" cy="1701800"/>
        </a:xfrm>
        <a:prstGeom prst="roundRect">
          <a:avLst>
            <a:gd name="adj" fmla="val 87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t>従業員が整理解雇や自主退職により減少した後、勤務時間変更があった労働者がいた場合の計算方法を示す例です。</a:t>
          </a:r>
          <a:endParaRPr kumimoji="1" lang="en-US" altLang="ja-JP" sz="2000"/>
        </a:p>
      </xdr:txBody>
    </xdr:sp>
    <xdr:clientData/>
  </xdr:twoCellAnchor>
  <xdr:twoCellAnchor>
    <xdr:from>
      <xdr:col>7</xdr:col>
      <xdr:colOff>825500</xdr:colOff>
      <xdr:row>0</xdr:row>
      <xdr:rowOff>57150</xdr:rowOff>
    </xdr:from>
    <xdr:to>
      <xdr:col>8</xdr:col>
      <xdr:colOff>933450</xdr:colOff>
      <xdr:row>2</xdr:row>
      <xdr:rowOff>165100</xdr:rowOff>
    </xdr:to>
    <xdr:sp macro="" textlink="">
      <xdr:nvSpPr>
        <xdr:cNvPr id="10" name="角丸四角形 9">
          <a:extLst>
            <a:ext uri="{FF2B5EF4-FFF2-40B4-BE49-F238E27FC236}">
              <a16:creationId xmlns:a16="http://schemas.microsoft.com/office/drawing/2014/main" id="{00000000-0008-0000-0800-00000A000000}"/>
            </a:ext>
          </a:extLst>
        </xdr:cNvPr>
        <xdr:cNvSpPr/>
      </xdr:nvSpPr>
      <xdr:spPr>
        <a:xfrm>
          <a:off x="6635750" y="57150"/>
          <a:ext cx="1257300" cy="6858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記載例３</a:t>
          </a:r>
          <a:endParaRPr kumimoji="1" lang="en-US" altLang="ja-JP" sz="1600"/>
        </a:p>
      </xdr:txBody>
    </xdr:sp>
    <xdr:clientData/>
  </xdr:twoCellAnchor>
  <xdr:twoCellAnchor>
    <xdr:from>
      <xdr:col>9</xdr:col>
      <xdr:colOff>393700</xdr:colOff>
      <xdr:row>2</xdr:row>
      <xdr:rowOff>228600</xdr:rowOff>
    </xdr:from>
    <xdr:to>
      <xdr:col>16</xdr:col>
      <xdr:colOff>351366</xdr:colOff>
      <xdr:row>7</xdr:row>
      <xdr:rowOff>190500</xdr:rowOff>
    </xdr:to>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8293100" y="806450"/>
          <a:ext cx="4580466" cy="1174750"/>
        </a:xfrm>
        <a:prstGeom prst="wedgeRectCallout">
          <a:avLst>
            <a:gd name="adj1" fmla="val -57007"/>
            <a:gd name="adj2" fmla="val 49133"/>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前期末の従業員は</a:t>
          </a:r>
          <a:r>
            <a:rPr kumimoji="1" lang="ja-JP" altLang="ja-JP" sz="1100">
              <a:solidFill>
                <a:schemeClr val="dk1"/>
              </a:solidFill>
              <a:effectLst/>
              <a:latin typeface="+mn-lt"/>
              <a:ea typeface="+mn-ea"/>
              <a:cs typeface="+mn-cs"/>
            </a:rPr>
            <a:t>在籍確認○の</a:t>
          </a:r>
          <a:r>
            <a:rPr kumimoji="1" lang="en-US" altLang="ja-JP" sz="1100"/>
            <a:t>No1,No3,No5</a:t>
          </a:r>
          <a:r>
            <a:rPr kumimoji="1" lang="ja-JP" altLang="en-US" sz="1100"/>
            <a:t>ですが、</a:t>
          </a:r>
          <a:r>
            <a:rPr kumimoji="1" lang="en-US" altLang="ja-JP" sz="1100"/>
            <a:t>No2</a:t>
          </a:r>
          <a:r>
            <a:rPr kumimoji="1" lang="ja-JP" altLang="en-US" sz="1100"/>
            <a:t>を整理解雇しているので、</a:t>
          </a:r>
          <a:r>
            <a:rPr kumimoji="1" lang="en-US" altLang="ja-JP" sz="1100"/>
            <a:t>No2</a:t>
          </a:r>
          <a:r>
            <a:rPr kumimoji="1" lang="ja-JP" altLang="en-US" sz="1100"/>
            <a:t>は在籍しているとみなします。従って</a:t>
          </a:r>
          <a:r>
            <a:rPr kumimoji="1" lang="en-US" altLang="ja-JP" sz="1100"/>
            <a:t>No1~No3,No5</a:t>
          </a:r>
          <a:r>
            <a:rPr kumimoji="1" lang="ja-JP" altLang="en-US" sz="1100"/>
            <a:t>の労働時間を合計し週所定労働時間で割り</a:t>
          </a:r>
          <a:r>
            <a:rPr kumimoji="1" lang="en-US" altLang="ja-JP" sz="1100"/>
            <a:t>3.5</a:t>
          </a:r>
          <a:r>
            <a:rPr kumimoji="1" lang="ja-JP" altLang="en-US" sz="1100"/>
            <a:t>人となります。</a:t>
          </a:r>
          <a:endParaRPr kumimoji="1" lang="en-US" altLang="ja-JP" sz="1100"/>
        </a:p>
      </xdr:txBody>
    </xdr:sp>
    <xdr:clientData/>
  </xdr:twoCellAnchor>
  <xdr:twoCellAnchor>
    <xdr:from>
      <xdr:col>9</xdr:col>
      <xdr:colOff>311150</xdr:colOff>
      <xdr:row>8</xdr:row>
      <xdr:rowOff>190500</xdr:rowOff>
    </xdr:from>
    <xdr:to>
      <xdr:col>16</xdr:col>
      <xdr:colOff>268816</xdr:colOff>
      <xdr:row>13</xdr:row>
      <xdr:rowOff>184150</xdr:rowOff>
    </xdr:to>
    <xdr:sp macro="" textlink="">
      <xdr:nvSpPr>
        <xdr:cNvPr id="13" name="テキスト ボックス 12">
          <a:extLst>
            <a:ext uri="{FF2B5EF4-FFF2-40B4-BE49-F238E27FC236}">
              <a16:creationId xmlns:a16="http://schemas.microsoft.com/office/drawing/2014/main" id="{00000000-0008-0000-0800-00000D000000}"/>
            </a:ext>
          </a:extLst>
        </xdr:cNvPr>
        <xdr:cNvSpPr txBox="1"/>
      </xdr:nvSpPr>
      <xdr:spPr>
        <a:xfrm>
          <a:off x="8210550" y="2209800"/>
          <a:ext cx="4580466" cy="1117600"/>
        </a:xfrm>
        <a:prstGeom prst="wedgeRectCallout">
          <a:avLst>
            <a:gd name="adj1" fmla="val -55759"/>
            <a:gd name="adj2" fmla="val -49848"/>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比較した期間の従業員は</a:t>
          </a:r>
          <a:r>
            <a:rPr kumimoji="1" lang="en-US" altLang="ja-JP" sz="1100"/>
            <a:t>No1~No5</a:t>
          </a:r>
          <a:r>
            <a:rPr kumimoji="1" lang="ja-JP" altLang="en-US" sz="1100"/>
            <a:t>で、</a:t>
          </a:r>
          <a:r>
            <a:rPr kumimoji="1" lang="en-US" altLang="ja-JP" sz="1100"/>
            <a:t>No1</a:t>
          </a:r>
          <a:r>
            <a:rPr kumimoji="1" lang="ja-JP" altLang="en-US" sz="1100"/>
            <a:t>～</a:t>
          </a:r>
          <a:r>
            <a:rPr kumimoji="1" lang="en-US" altLang="ja-JP" sz="1100"/>
            <a:t>No5</a:t>
          </a:r>
          <a:r>
            <a:rPr kumimoji="1" lang="ja-JP" altLang="en-US" sz="1100"/>
            <a:t>の</a:t>
          </a:r>
          <a:r>
            <a:rPr kumimoji="1" lang="en-US" altLang="ja-JP" sz="1100"/>
            <a:t>1</a:t>
          </a:r>
          <a:r>
            <a:rPr kumimoji="1" lang="ja-JP" altLang="en-US" sz="1100"/>
            <a:t>週当たり労働時時間は</a:t>
          </a:r>
          <a:r>
            <a:rPr kumimoji="1" lang="en-US" altLang="ja-JP" sz="1100"/>
            <a:t>40</a:t>
          </a:r>
          <a:r>
            <a:rPr kumimoji="1" lang="ja-JP" altLang="en-US" sz="1100"/>
            <a:t>時間、合計して３の「</a:t>
          </a:r>
          <a:r>
            <a:rPr kumimoji="1" lang="en-US" altLang="ja-JP" sz="1100"/>
            <a:t>1</a:t>
          </a:r>
          <a:r>
            <a:rPr kumimoji="1" lang="ja-JP" altLang="en-US" sz="1100"/>
            <a:t>週所定労働時間」で割ると</a:t>
          </a:r>
          <a:r>
            <a:rPr kumimoji="1" lang="en-US" altLang="ja-JP" sz="1100"/>
            <a:t>5</a:t>
          </a:r>
          <a:r>
            <a:rPr kumimoji="1" lang="ja-JP" altLang="en-US" sz="1100"/>
            <a:t>人となります。</a:t>
          </a:r>
          <a:endParaRPr kumimoji="1" lang="en-US" altLang="ja-JP" sz="1100"/>
        </a:p>
      </xdr:txBody>
    </xdr:sp>
    <xdr:clientData/>
  </xdr:twoCellAnchor>
  <xdr:twoCellAnchor>
    <xdr:from>
      <xdr:col>1</xdr:col>
      <xdr:colOff>25400</xdr:colOff>
      <xdr:row>17</xdr:row>
      <xdr:rowOff>196850</xdr:rowOff>
    </xdr:from>
    <xdr:to>
      <xdr:col>9</xdr:col>
      <xdr:colOff>31750</xdr:colOff>
      <xdr:row>19</xdr:row>
      <xdr:rowOff>50800</xdr:rowOff>
    </xdr:to>
    <xdr:sp macro="" textlink="">
      <xdr:nvSpPr>
        <xdr:cNvPr id="14" name="角丸四角形 13">
          <a:extLst>
            <a:ext uri="{FF2B5EF4-FFF2-40B4-BE49-F238E27FC236}">
              <a16:creationId xmlns:a16="http://schemas.microsoft.com/office/drawing/2014/main" id="{00000000-0008-0000-0800-00000E000000}"/>
            </a:ext>
          </a:extLst>
        </xdr:cNvPr>
        <xdr:cNvSpPr/>
      </xdr:nvSpPr>
      <xdr:spPr>
        <a:xfrm>
          <a:off x="400050" y="4254500"/>
          <a:ext cx="7531100" cy="311150"/>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21</xdr:row>
      <xdr:rowOff>0</xdr:rowOff>
    </xdr:from>
    <xdr:to>
      <xdr:col>9</xdr:col>
      <xdr:colOff>50800</xdr:colOff>
      <xdr:row>23</xdr:row>
      <xdr:rowOff>6350</xdr:rowOff>
    </xdr:to>
    <xdr:sp macro="" textlink="">
      <xdr:nvSpPr>
        <xdr:cNvPr id="15" name="角丸四角形 14">
          <a:extLst>
            <a:ext uri="{FF2B5EF4-FFF2-40B4-BE49-F238E27FC236}">
              <a16:creationId xmlns:a16="http://schemas.microsoft.com/office/drawing/2014/main" id="{00000000-0008-0000-0800-00000F000000}"/>
            </a:ext>
          </a:extLst>
        </xdr:cNvPr>
        <xdr:cNvSpPr/>
      </xdr:nvSpPr>
      <xdr:spPr>
        <a:xfrm>
          <a:off x="393700" y="4972050"/>
          <a:ext cx="7556500" cy="463550"/>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215900</xdr:colOff>
      <xdr:row>15</xdr:row>
      <xdr:rowOff>114300</xdr:rowOff>
    </xdr:from>
    <xdr:to>
      <xdr:col>16</xdr:col>
      <xdr:colOff>173566</xdr:colOff>
      <xdr:row>18</xdr:row>
      <xdr:rowOff>203200</xdr:rowOff>
    </xdr:to>
    <xdr:sp macro="" textlink="">
      <xdr:nvSpPr>
        <xdr:cNvPr id="18" name="テキスト ボックス 17">
          <a:extLst>
            <a:ext uri="{FF2B5EF4-FFF2-40B4-BE49-F238E27FC236}">
              <a16:creationId xmlns:a16="http://schemas.microsoft.com/office/drawing/2014/main" id="{00000000-0008-0000-0800-000012000000}"/>
            </a:ext>
          </a:extLst>
        </xdr:cNvPr>
        <xdr:cNvSpPr txBox="1"/>
      </xdr:nvSpPr>
      <xdr:spPr>
        <a:xfrm>
          <a:off x="8115300" y="3714750"/>
          <a:ext cx="4580466" cy="774700"/>
        </a:xfrm>
        <a:prstGeom prst="wedgeRectCallout">
          <a:avLst>
            <a:gd name="adj1" fmla="val -54373"/>
            <a:gd name="adj2" fmla="val 35379"/>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本補助金の従業員数算定においては、整理解雇した従業員は在籍しているとみなしますので、在籍確認欄に〇をつけてください。</a:t>
          </a:r>
          <a:endParaRPr kumimoji="1" lang="en-US" altLang="ja-JP" sz="1100"/>
        </a:p>
      </xdr:txBody>
    </xdr:sp>
    <xdr:clientData/>
  </xdr:twoCellAnchor>
  <xdr:twoCellAnchor>
    <xdr:from>
      <xdr:col>9</xdr:col>
      <xdr:colOff>298450</xdr:colOff>
      <xdr:row>21</xdr:row>
      <xdr:rowOff>177800</xdr:rowOff>
    </xdr:from>
    <xdr:to>
      <xdr:col>16</xdr:col>
      <xdr:colOff>256116</xdr:colOff>
      <xdr:row>31</xdr:row>
      <xdr:rowOff>203200</xdr:rowOff>
    </xdr:to>
    <xdr:sp macro="" textlink="">
      <xdr:nvSpPr>
        <xdr:cNvPr id="19" name="テキスト ボックス 18">
          <a:extLst>
            <a:ext uri="{FF2B5EF4-FFF2-40B4-BE49-F238E27FC236}">
              <a16:creationId xmlns:a16="http://schemas.microsoft.com/office/drawing/2014/main" id="{00000000-0008-0000-0800-000013000000}"/>
            </a:ext>
          </a:extLst>
        </xdr:cNvPr>
        <xdr:cNvSpPr txBox="1"/>
      </xdr:nvSpPr>
      <xdr:spPr>
        <a:xfrm>
          <a:off x="8197850" y="5149850"/>
          <a:ext cx="4580466" cy="2311400"/>
        </a:xfrm>
        <a:prstGeom prst="wedgeRectCallout">
          <a:avLst>
            <a:gd name="adj1" fmla="val -55759"/>
            <a:gd name="adj2" fmla="val -49848"/>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比較した期間と基準日の間に</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週当たりの労働時間が変わった従業員については、退職事由を「勤務時間変更」を選び在籍確認の○を消してください。そのうえで、新たに適用されている</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週当たりの労働時間をで従業員氏名を記載して下さい。この場合において退職年月日は変更前の</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週当たりの労働時間が適用された最後の日、雇用年月日は新たな</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週当たりの労働時間が適用された日を記載してください。</a:t>
          </a:r>
          <a:endParaRPr lang="ja-JP" altLang="ja-JP">
            <a:effectLst/>
          </a:endParaRPr>
        </a:p>
        <a:p>
          <a:pPr algn="l"/>
          <a:endParaRPr kumimoji="1" lang="en-US" altLang="ja-JP" sz="1100"/>
        </a:p>
      </xdr:txBody>
    </xdr:sp>
    <xdr:clientData/>
  </xdr:twoCellAnchor>
  <xdr:twoCellAnchor>
    <xdr:from>
      <xdr:col>5</xdr:col>
      <xdr:colOff>590550</xdr:colOff>
      <xdr:row>6</xdr:row>
      <xdr:rowOff>203200</xdr:rowOff>
    </xdr:from>
    <xdr:to>
      <xdr:col>9</xdr:col>
      <xdr:colOff>82550</xdr:colOff>
      <xdr:row>10</xdr:row>
      <xdr:rowOff>57150</xdr:rowOff>
    </xdr:to>
    <xdr:sp macro="" textlink="">
      <xdr:nvSpPr>
        <xdr:cNvPr id="20" name="角丸四角形 19">
          <a:extLst>
            <a:ext uri="{FF2B5EF4-FFF2-40B4-BE49-F238E27FC236}">
              <a16:creationId xmlns:a16="http://schemas.microsoft.com/office/drawing/2014/main" id="{00000000-0008-0000-0800-000014000000}"/>
            </a:ext>
          </a:extLst>
        </xdr:cNvPr>
        <xdr:cNvSpPr/>
      </xdr:nvSpPr>
      <xdr:spPr>
        <a:xfrm>
          <a:off x="4419600" y="1765300"/>
          <a:ext cx="3562350" cy="768350"/>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863600</xdr:colOff>
      <xdr:row>10</xdr:row>
      <xdr:rowOff>82550</xdr:rowOff>
    </xdr:from>
    <xdr:to>
      <xdr:col>6</xdr:col>
      <xdr:colOff>6350</xdr:colOff>
      <xdr:row>12</xdr:row>
      <xdr:rowOff>19050</xdr:rowOff>
    </xdr:to>
    <xdr:sp macro="" textlink="">
      <xdr:nvSpPr>
        <xdr:cNvPr id="21" name="テキスト ボックス 20">
          <a:extLst>
            <a:ext uri="{FF2B5EF4-FFF2-40B4-BE49-F238E27FC236}">
              <a16:creationId xmlns:a16="http://schemas.microsoft.com/office/drawing/2014/main" id="{00000000-0008-0000-0800-000015000000}"/>
            </a:ext>
          </a:extLst>
        </xdr:cNvPr>
        <xdr:cNvSpPr txBox="1"/>
      </xdr:nvSpPr>
      <xdr:spPr>
        <a:xfrm>
          <a:off x="1238250" y="2559050"/>
          <a:ext cx="3238500" cy="374650"/>
        </a:xfrm>
        <a:prstGeom prst="wedgeRectCallout">
          <a:avLst>
            <a:gd name="adj1" fmla="val 59535"/>
            <a:gd name="adj2" fmla="val -53238"/>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減少率が</a:t>
          </a:r>
          <a:r>
            <a:rPr kumimoji="1" lang="en-US" altLang="ja-JP" sz="1100"/>
            <a:t>5%</a:t>
          </a:r>
          <a:r>
            <a:rPr kumimoji="1" lang="ja-JP" altLang="en-US" sz="1100"/>
            <a:t>を超えているので要件を満たします</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46567</xdr:colOff>
      <xdr:row>9</xdr:row>
      <xdr:rowOff>645584</xdr:rowOff>
    </xdr:from>
    <xdr:to>
      <xdr:col>40</xdr:col>
      <xdr:colOff>46567</xdr:colOff>
      <xdr:row>12</xdr:row>
      <xdr:rowOff>156633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390217" y="2245784"/>
          <a:ext cx="3054350" cy="692149"/>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内容を記入してください。</a:t>
          </a:r>
          <a:endParaRPr kumimoji="1" lang="en-US" altLang="ja-JP" sz="1100"/>
        </a:p>
      </xdr:txBody>
    </xdr:sp>
    <xdr:clientData/>
  </xdr:twoCellAnchor>
  <xdr:twoCellAnchor>
    <xdr:from>
      <xdr:col>19</xdr:col>
      <xdr:colOff>110490</xdr:colOff>
      <xdr:row>2</xdr:row>
      <xdr:rowOff>7620</xdr:rowOff>
    </xdr:from>
    <xdr:to>
      <xdr:col>24</xdr:col>
      <xdr:colOff>200660</xdr:colOff>
      <xdr:row>4</xdr:row>
      <xdr:rowOff>263313</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598670" y="510540"/>
          <a:ext cx="1271270" cy="75861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54</xdr:col>
      <xdr:colOff>613833</xdr:colOff>
      <xdr:row>2</xdr:row>
      <xdr:rowOff>52916</xdr:rowOff>
    </xdr:from>
    <xdr:to>
      <xdr:col>58</xdr:col>
      <xdr:colOff>321732</xdr:colOff>
      <xdr:row>6</xdr:row>
      <xdr:rowOff>80434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1104033" y="522816"/>
          <a:ext cx="2273299" cy="967318"/>
        </a:xfrm>
        <a:prstGeom prst="wedgeRectCallout">
          <a:avLst>
            <a:gd name="adj1" fmla="val -131174"/>
            <a:gd name="adj2" fmla="val 9243"/>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色が付けていないセルに</a:t>
          </a:r>
          <a:endParaRPr kumimoji="1" lang="en-US" altLang="ja-JP" sz="1100"/>
        </a:p>
        <a:p>
          <a:pPr algn="l"/>
          <a:r>
            <a:rPr kumimoji="1" lang="ja-JP" altLang="en-US" sz="1100"/>
            <a:t>入力ください。</a:t>
          </a:r>
          <a:endParaRPr kumimoji="1" lang="en-US" altLang="ja-JP" sz="1100"/>
        </a:p>
      </xdr:txBody>
    </xdr:sp>
    <xdr:clientData/>
  </xdr:twoCellAnchor>
  <xdr:twoCellAnchor>
    <xdr:from>
      <xdr:col>44</xdr:col>
      <xdr:colOff>36286</xdr:colOff>
      <xdr:row>0</xdr:row>
      <xdr:rowOff>45358</xdr:rowOff>
    </xdr:from>
    <xdr:to>
      <xdr:col>50</xdr:col>
      <xdr:colOff>156936</xdr:colOff>
      <xdr:row>3</xdr:row>
      <xdr:rowOff>27820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7692572" y="45358"/>
          <a:ext cx="1263650" cy="69003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457200</xdr:colOff>
      <xdr:row>2</xdr:row>
      <xdr:rowOff>0</xdr:rowOff>
    </xdr:from>
    <xdr:to>
      <xdr:col>10</xdr:col>
      <xdr:colOff>2197100</xdr:colOff>
      <xdr:row>4</xdr:row>
      <xdr:rowOff>38101</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9290050" y="673100"/>
          <a:ext cx="2292350" cy="95885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色が付けていないセルに</a:t>
          </a:r>
          <a:endParaRPr kumimoji="1" lang="en-US" altLang="ja-JP" sz="1100"/>
        </a:p>
        <a:p>
          <a:pPr algn="l"/>
          <a:r>
            <a:rPr kumimoji="1" lang="ja-JP" altLang="en-US" sz="1100"/>
            <a:t>入力ください。</a:t>
          </a:r>
          <a:endParaRPr kumimoji="1" lang="en-US" altLang="ja-JP" sz="1100"/>
        </a:p>
      </xdr:txBody>
    </xdr:sp>
    <xdr:clientData/>
  </xdr:twoCellAnchor>
  <xdr:twoCellAnchor>
    <xdr:from>
      <xdr:col>9</xdr:col>
      <xdr:colOff>457200</xdr:colOff>
      <xdr:row>4</xdr:row>
      <xdr:rowOff>238124</xdr:rowOff>
    </xdr:from>
    <xdr:to>
      <xdr:col>10</xdr:col>
      <xdr:colOff>2197100</xdr:colOff>
      <xdr:row>7</xdr:row>
      <xdr:rowOff>342899</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9290050" y="1831974"/>
          <a:ext cx="2292350" cy="1133475"/>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発注先所在地</a:t>
          </a:r>
          <a:endParaRPr kumimoji="1" lang="en-US" altLang="ja-JP" sz="1100"/>
        </a:p>
        <a:p>
          <a:pPr algn="l"/>
          <a:endParaRPr kumimoji="1" lang="en-US" altLang="ja-JP" sz="1100"/>
        </a:p>
        <a:p>
          <a:pPr algn="l"/>
          <a:r>
            <a:rPr kumimoji="1" lang="ja-JP" altLang="en-US" sz="1100"/>
            <a:t>→”島根県内”、”その他”</a:t>
          </a:r>
          <a:endParaRPr kumimoji="1" lang="en-US" altLang="ja-JP" sz="1100"/>
        </a:p>
        <a:p>
          <a:pPr algn="l"/>
          <a:r>
            <a:rPr kumimoji="1" lang="ja-JP" altLang="en-US" sz="1100"/>
            <a:t>　いずれかを選択ください。</a:t>
          </a:r>
          <a:endParaRPr kumimoji="1" lang="en-US" altLang="ja-JP" sz="1100"/>
        </a:p>
      </xdr:txBody>
    </xdr:sp>
    <xdr:clientData/>
  </xdr:twoCellAnchor>
  <xdr:twoCellAnchor>
    <xdr:from>
      <xdr:col>9</xdr:col>
      <xdr:colOff>260764</xdr:colOff>
      <xdr:row>9</xdr:row>
      <xdr:rowOff>33131</xdr:rowOff>
    </xdr:from>
    <xdr:to>
      <xdr:col>10</xdr:col>
      <xdr:colOff>2004391</xdr:colOff>
      <xdr:row>13</xdr:row>
      <xdr:rowOff>74544</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9093614" y="3341481"/>
          <a:ext cx="2296077" cy="1184413"/>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発注先所在地</a:t>
          </a:r>
          <a:endParaRPr kumimoji="1" lang="en-US" altLang="ja-JP" sz="1100"/>
        </a:p>
        <a:p>
          <a:pPr algn="l"/>
          <a:endParaRPr kumimoji="1" lang="en-US" altLang="ja-JP" sz="1100"/>
        </a:p>
        <a:p>
          <a:pPr algn="l"/>
          <a:r>
            <a:rPr kumimoji="1" lang="ja-JP" altLang="en-US" sz="1100"/>
            <a:t>→”その他”を選択した場合</a:t>
          </a:r>
          <a:endParaRPr kumimoji="1" lang="en-US" altLang="ja-JP" sz="1100"/>
        </a:p>
        <a:p>
          <a:pPr algn="l"/>
          <a:r>
            <a:rPr kumimoji="1" lang="ja-JP" altLang="en-US" sz="1100"/>
            <a:t>　記載ください。</a:t>
          </a:r>
          <a:endParaRPr kumimoji="1" lang="en-US" altLang="ja-JP" sz="1100"/>
        </a:p>
      </xdr:txBody>
    </xdr:sp>
    <xdr:clientData/>
  </xdr:twoCellAnchor>
  <xdr:twoCellAnchor>
    <xdr:from>
      <xdr:col>6</xdr:col>
      <xdr:colOff>139700</xdr:colOff>
      <xdr:row>0</xdr:row>
      <xdr:rowOff>76200</xdr:rowOff>
    </xdr:from>
    <xdr:to>
      <xdr:col>7</xdr:col>
      <xdr:colOff>628650</xdr:colOff>
      <xdr:row>2</xdr:row>
      <xdr:rowOff>93133</xdr:rowOff>
    </xdr:to>
    <xdr:sp macro="" textlink="">
      <xdr:nvSpPr>
        <xdr:cNvPr id="5" name="角丸四角形 4">
          <a:extLst>
            <a:ext uri="{FF2B5EF4-FFF2-40B4-BE49-F238E27FC236}">
              <a16:creationId xmlns:a16="http://schemas.microsoft.com/office/drawing/2014/main" id="{00000000-0008-0000-0500-000005000000}"/>
            </a:ext>
          </a:extLst>
        </xdr:cNvPr>
        <xdr:cNvSpPr/>
      </xdr:nvSpPr>
      <xdr:spPr>
        <a:xfrm>
          <a:off x="6242050" y="76200"/>
          <a:ext cx="1263650" cy="69003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記載例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450850</xdr:colOff>
      <xdr:row>1</xdr:row>
      <xdr:rowOff>76200</xdr:rowOff>
    </xdr:from>
    <xdr:to>
      <xdr:col>8</xdr:col>
      <xdr:colOff>393700</xdr:colOff>
      <xdr:row>3</xdr:row>
      <xdr:rowOff>201083</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4000500" y="412750"/>
          <a:ext cx="1263650" cy="69003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300_&#12381;&#12398;&#20182;&#12289;&#23798;&#26681;&#30476;&#35036;&#21161;&#37329;&#12539;&#21463;&#35351;&#20107;&#26989;\140_&#23798;&#26681;&#30476;&#30465;&#21147;&#21270;&#25237;&#36039;&#31561;&#25903;&#25588;&#20107;&#26989;&#35036;&#21161;&#37329;\250502&#30465;&#21147;&#21270;\09-1&#23798;&#26681;&#30476;&#30465;&#21147;&#21270;&#25237;&#36039;&#31561;&#25903;&#25588;&#20107;&#26989;_&#30003;&#35531;&#26360;&#39006;&#19968;&#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ad.pref.shimane.jp\&#21830;&#24037;&#21172;&#20685;&#37096;\&#20013;&#23567;&#20225;&#26989;&#35506;\&#32076;&#21942;&#21147;&#24375;&#21270;&#25903;&#25588;&#23460;\&#20104;&#31639;\R7&#24403;&#21021;\&#29983;&#29987;&#24615;&#21521;&#19978;&#35036;&#21161;&#37329;\&#35201;&#38917;&#38306;&#20418;\V2-1&#23798;&#26681;&#30476;&#30465;&#21147;&#21270;&#25237;&#36039;&#31561;&#25903;&#25588;&#20107;&#26989;_&#30003;&#35531;&#26360;&#39006;&#19968;&#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k_TB"/>
      <sheetName val="入力不要"/>
      <sheetName val="共通項目(入力)"/>
      <sheetName val="交付申請チェックリスト"/>
      <sheetName val="様式1号_交付申請書(印刷) "/>
      <sheetName val="誓約書（印刷）"/>
      <sheetName val="振込口座登録届出書"/>
      <sheetName val="別紙１"/>
      <sheetName val="別紙２"/>
      <sheetName val="別紙3"/>
      <sheetName val="別紙４"/>
      <sheetName val="別紙５"/>
      <sheetName val="別紙6-1"/>
      <sheetName val="別紙6-2"/>
      <sheetName val="専門家報告書"/>
      <sheetName val="様式3号_申請取下(入力・印刷)"/>
      <sheetName val="様式4号_変更申請(入力・印刷)"/>
      <sheetName val="様式6号_遂行状況報告(入力・印刷)"/>
      <sheetName val="様式7号_実績報告書(印刷)  "/>
      <sheetName val="実績報告チェックリスト"/>
      <sheetName val="（別添）実績報告①(入力・印刷)"/>
      <sheetName val="実績報告②事業収支決算書(入力・印刷)"/>
      <sheetName val="（別添）実績報告③(入力・印刷)"/>
      <sheetName val="実績報告④_専門家助言(入力・印刷）"/>
      <sheetName val="様式８号_取得財産(入力・印刷) "/>
      <sheetName val="様式11号_取得財産(入力・印刷)"/>
      <sheetName val="様式12号効果報告（入力・印刷）"/>
      <sheetName val="効果報告別紙"/>
      <sheetName val="Sheet1"/>
    </sheetNames>
    <sheetDataSet>
      <sheetData sheetId="0"/>
      <sheetData sheetId="1"/>
      <sheetData sheetId="2">
        <row r="9">
          <cell r="B9" t="str">
            <v>陶山商事</v>
          </cell>
        </row>
        <row r="10">
          <cell r="B10" t="str">
            <v>代表取締役</v>
          </cell>
        </row>
        <row r="11">
          <cell r="B11" t="str">
            <v>陶山太郎</v>
          </cell>
        </row>
        <row r="18">
          <cell r="B18" t="str">
            <v>飲食業</v>
          </cell>
        </row>
        <row r="20">
          <cell r="B20">
            <v>1000</v>
          </cell>
        </row>
        <row r="24">
          <cell r="B24">
            <v>45748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k_TB"/>
      <sheetName val="入力不要"/>
      <sheetName val="共通項目(入力)"/>
      <sheetName val="交付申請チェックリスト"/>
      <sheetName val="様式1号_交付申請書(印刷) "/>
      <sheetName val="誓約書（印刷）"/>
      <sheetName val="振込口座登録届出書"/>
      <sheetName val="別紙１"/>
      <sheetName val="別紙２"/>
      <sheetName val="別紙3"/>
      <sheetName val="別紙４"/>
      <sheetName val="別紙５"/>
      <sheetName val="別紙6-1"/>
      <sheetName val="別紙6-2"/>
      <sheetName val="専門家報告書"/>
      <sheetName val="様式3号_申請取下(入力・印刷)"/>
      <sheetName val="様式4号_変更申請(入力・印刷)"/>
      <sheetName val="様式6号_遂行状況報告(入力・印刷)"/>
      <sheetName val="様式7号_実績報告書(印刷)  "/>
      <sheetName val="実績報告チェックリスト"/>
      <sheetName val="（別添）実績報告①(入力・印刷)"/>
      <sheetName val="事業収支決算書"/>
      <sheetName val="（別添）実績報告②(入力・印刷)"/>
      <sheetName val="実績報告③_専門家助言(入力・印刷）"/>
      <sheetName val="様式８号_取得財産(入力・印刷) "/>
      <sheetName val="様式11号_取得財産(入力・印刷)"/>
      <sheetName val="様式　　号効果報告（入力・印刷）"/>
      <sheetName val="効果報告別紙"/>
    </sheetNames>
    <sheetDataSet>
      <sheetData sheetId="0" refreshError="1"/>
      <sheetData sheetId="1" refreshError="1"/>
      <sheetData sheetId="2" refreshError="1">
        <row r="9">
          <cell r="B9" t="str">
            <v>陶山商事</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53"/>
  <sheetViews>
    <sheetView tabSelected="1" topLeftCell="A9" zoomScaleNormal="100" workbookViewId="0">
      <selection activeCell="K52" sqref="K52:AB53"/>
    </sheetView>
  </sheetViews>
  <sheetFormatPr defaultColWidth="8.69921875" defaultRowHeight="19.8" x14ac:dyDescent="0.45"/>
  <cols>
    <col min="1" max="53" width="1.59765625" style="1" customWidth="1"/>
    <col min="54" max="16384" width="8.69921875" style="1"/>
  </cols>
  <sheetData>
    <row r="1" spans="1:54" ht="21" customHeight="1" x14ac:dyDescent="0.45">
      <c r="A1" s="1" t="s">
        <v>40</v>
      </c>
      <c r="BB1" s="2" t="s">
        <v>41</v>
      </c>
    </row>
    <row r="2" spans="1:54" ht="13.5" customHeight="1" x14ac:dyDescent="0.45">
      <c r="BB2" s="2" t="s">
        <v>42</v>
      </c>
    </row>
    <row r="3" spans="1:54" ht="27" customHeight="1" x14ac:dyDescent="0.45">
      <c r="A3" s="16" t="s">
        <v>43</v>
      </c>
      <c r="AF3" s="3"/>
      <c r="BB3" s="4"/>
    </row>
    <row r="4" spans="1:54" ht="13.5" customHeight="1" x14ac:dyDescent="0.45">
      <c r="A4" s="152" t="s">
        <v>44</v>
      </c>
      <c r="B4" s="153"/>
      <c r="C4" s="153"/>
      <c r="D4" s="153"/>
      <c r="E4" s="153"/>
      <c r="F4" s="153"/>
      <c r="G4" s="153"/>
      <c r="H4" s="153"/>
      <c r="I4" s="153"/>
      <c r="J4" s="153"/>
      <c r="K4" s="153"/>
      <c r="L4" s="153"/>
      <c r="M4" s="153"/>
      <c r="N4" s="153"/>
      <c r="O4" s="153"/>
      <c r="P4" s="153"/>
      <c r="Q4" s="153"/>
      <c r="R4" s="153"/>
      <c r="S4" s="153"/>
      <c r="T4" s="154"/>
      <c r="U4" s="152" t="s">
        <v>45</v>
      </c>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4"/>
      <c r="BB4" s="4"/>
    </row>
    <row r="5" spans="1:54" ht="13.5" customHeight="1" x14ac:dyDescent="0.45">
      <c r="A5" s="130" t="s">
        <v>46</v>
      </c>
      <c r="B5" s="131"/>
      <c r="C5" s="131"/>
      <c r="D5" s="131"/>
      <c r="E5" s="131"/>
      <c r="F5" s="5" t="s">
        <v>47</v>
      </c>
      <c r="G5" s="155" t="str">
        <f>'[1]共通項目(入力)'!B9</f>
        <v>陶山商事</v>
      </c>
      <c r="H5" s="155"/>
      <c r="I5" s="155"/>
      <c r="J5" s="155"/>
      <c r="K5" s="155"/>
      <c r="L5" s="155"/>
      <c r="M5" s="155"/>
      <c r="N5" s="155"/>
      <c r="O5" s="155"/>
      <c r="P5" s="155"/>
      <c r="Q5" s="155"/>
      <c r="R5" s="155"/>
      <c r="S5" s="155"/>
      <c r="T5" s="156"/>
      <c r="U5" s="157"/>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9"/>
      <c r="BB5" s="4" t="s">
        <v>48</v>
      </c>
    </row>
    <row r="6" spans="1:54" ht="13.5" customHeight="1" x14ac:dyDescent="0.45">
      <c r="A6" s="166" t="s">
        <v>49</v>
      </c>
      <c r="B6" s="167"/>
      <c r="C6" s="167"/>
      <c r="D6" s="167"/>
      <c r="E6" s="167"/>
      <c r="F6" s="6" t="s">
        <v>47</v>
      </c>
      <c r="G6" s="168">
        <f>'[1]共通項目(入力)'!B20</f>
        <v>1000</v>
      </c>
      <c r="H6" s="168"/>
      <c r="I6" s="168"/>
      <c r="J6" s="168"/>
      <c r="K6" s="168"/>
      <c r="L6" s="168"/>
      <c r="M6" s="168"/>
      <c r="N6" s="168"/>
      <c r="O6" s="168"/>
      <c r="P6" s="168"/>
      <c r="Q6" s="168"/>
      <c r="R6" s="168"/>
      <c r="S6" s="168"/>
      <c r="T6" s="169"/>
      <c r="U6" s="160"/>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2"/>
      <c r="BB6" s="4" t="s">
        <v>50</v>
      </c>
    </row>
    <row r="7" spans="1:54" ht="13.5" customHeight="1" x14ac:dyDescent="0.45">
      <c r="A7" s="166" t="s">
        <v>51</v>
      </c>
      <c r="B7" s="167"/>
      <c r="C7" s="167"/>
      <c r="D7" s="167"/>
      <c r="E7" s="167"/>
      <c r="F7" s="6" t="s">
        <v>47</v>
      </c>
      <c r="G7" s="170" t="str">
        <f>'[1]共通項目(入力)'!B18</f>
        <v>飲食業</v>
      </c>
      <c r="H7" s="170"/>
      <c r="I7" s="170"/>
      <c r="J7" s="170"/>
      <c r="K7" s="170"/>
      <c r="L7" s="170"/>
      <c r="M7" s="170"/>
      <c r="N7" s="170"/>
      <c r="O7" s="170"/>
      <c r="P7" s="170"/>
      <c r="Q7" s="170"/>
      <c r="R7" s="170"/>
      <c r="S7" s="170"/>
      <c r="T7" s="171"/>
      <c r="U7" s="163"/>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5"/>
      <c r="BB7" s="4" t="s">
        <v>52</v>
      </c>
    </row>
    <row r="8" spans="1:54" ht="13.5" customHeight="1" x14ac:dyDescent="0.45">
      <c r="A8" s="7" t="s">
        <v>53</v>
      </c>
      <c r="B8" s="8"/>
      <c r="C8" s="8"/>
      <c r="D8" s="8"/>
      <c r="E8" s="8"/>
      <c r="F8" s="8"/>
      <c r="G8" s="8"/>
      <c r="H8" s="8"/>
      <c r="I8" s="8"/>
      <c r="J8" s="8"/>
      <c r="K8" s="8"/>
      <c r="L8" s="8"/>
      <c r="M8" s="8"/>
      <c r="N8" s="8"/>
      <c r="O8" s="8" t="s">
        <v>54</v>
      </c>
      <c r="P8" s="8"/>
      <c r="Q8" s="8"/>
      <c r="R8" s="8"/>
      <c r="S8" s="8"/>
      <c r="T8" s="8" t="s">
        <v>55</v>
      </c>
      <c r="U8" s="8"/>
      <c r="V8" s="8"/>
      <c r="W8" s="8"/>
      <c r="X8" s="8" t="s">
        <v>56</v>
      </c>
      <c r="Y8" s="8"/>
      <c r="Z8" s="8"/>
      <c r="AA8" s="8" t="s">
        <v>57</v>
      </c>
      <c r="AB8" s="8"/>
      <c r="AC8" s="8"/>
      <c r="AD8" s="8" t="s">
        <v>54</v>
      </c>
      <c r="AE8" s="8"/>
      <c r="AF8" s="8"/>
      <c r="AG8" s="8"/>
      <c r="AH8" s="8"/>
      <c r="AI8" s="8" t="s">
        <v>55</v>
      </c>
      <c r="AJ8" s="8"/>
      <c r="AK8" s="8"/>
      <c r="AL8" s="8"/>
      <c r="AM8" s="8" t="s">
        <v>56</v>
      </c>
      <c r="AN8" s="8"/>
      <c r="AO8" s="8"/>
      <c r="AP8" s="8"/>
      <c r="AQ8" s="8"/>
      <c r="AR8" s="8"/>
      <c r="AS8" s="8"/>
      <c r="AT8" s="8"/>
      <c r="AU8" s="8"/>
      <c r="AV8" s="8"/>
      <c r="AW8" s="8"/>
      <c r="AX8" s="8"/>
      <c r="AY8" s="8"/>
      <c r="AZ8" s="8"/>
      <c r="BA8" s="9"/>
      <c r="BB8" s="4"/>
    </row>
    <row r="9" spans="1:54" ht="13.5" customHeight="1" x14ac:dyDescent="0.45">
      <c r="A9" s="143" t="s">
        <v>58</v>
      </c>
      <c r="B9" s="144"/>
      <c r="C9" s="144"/>
      <c r="D9" s="144"/>
      <c r="E9" s="144"/>
      <c r="F9" s="144"/>
      <c r="G9" s="144"/>
      <c r="H9" s="144"/>
      <c r="I9" s="144"/>
      <c r="J9" s="144"/>
      <c r="K9" s="144"/>
      <c r="L9" s="144"/>
      <c r="M9" s="144"/>
      <c r="N9" s="144"/>
      <c r="O9" s="144"/>
      <c r="P9" s="144"/>
      <c r="Q9" s="144"/>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1"/>
      <c r="BB9" s="4"/>
    </row>
    <row r="10" spans="1:54" ht="13.5" customHeight="1" x14ac:dyDescent="0.45">
      <c r="A10" s="145"/>
      <c r="B10" s="146"/>
      <c r="C10" s="146"/>
      <c r="D10" s="146"/>
      <c r="E10" s="146"/>
      <c r="F10" s="146"/>
      <c r="G10" s="146"/>
      <c r="H10" s="146"/>
      <c r="I10" s="146"/>
      <c r="J10" s="146"/>
      <c r="K10" s="146"/>
      <c r="L10" s="146"/>
      <c r="M10" s="146"/>
      <c r="N10" s="146"/>
      <c r="O10" s="146"/>
      <c r="P10" s="146"/>
      <c r="Q10" s="146"/>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3"/>
      <c r="BB10" s="4"/>
    </row>
    <row r="11" spans="1:54" ht="13.5" customHeight="1" x14ac:dyDescent="0.45">
      <c r="A11" s="147" t="s">
        <v>59</v>
      </c>
      <c r="B11" s="148"/>
      <c r="C11" s="148"/>
      <c r="D11" s="148"/>
      <c r="E11" s="148"/>
      <c r="F11" s="148"/>
      <c r="G11" s="148"/>
      <c r="H11" s="148"/>
      <c r="I11" s="148"/>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49" t="s">
        <v>60</v>
      </c>
      <c r="AM11" s="149"/>
      <c r="AN11" s="149"/>
      <c r="AO11" s="149"/>
      <c r="AP11" s="149"/>
      <c r="AQ11" s="149"/>
      <c r="AR11" s="149"/>
      <c r="AS11" s="149"/>
      <c r="AT11" s="149"/>
      <c r="AU11" s="149"/>
      <c r="AV11" s="149"/>
      <c r="AW11" s="149"/>
      <c r="AX11" s="149"/>
      <c r="AY11" s="149"/>
      <c r="AZ11" s="149"/>
      <c r="BA11" s="13"/>
      <c r="BB11" s="4"/>
    </row>
    <row r="12" spans="1:54" ht="13.5" customHeight="1" x14ac:dyDescent="0.45">
      <c r="A12" s="147"/>
      <c r="B12" s="148"/>
      <c r="C12" s="148"/>
      <c r="D12" s="148"/>
      <c r="E12" s="148"/>
      <c r="F12" s="148"/>
      <c r="G12" s="148"/>
      <c r="H12" s="148"/>
      <c r="I12" s="148"/>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49"/>
      <c r="AM12" s="149"/>
      <c r="AN12" s="149"/>
      <c r="AO12" s="149"/>
      <c r="AP12" s="149"/>
      <c r="AQ12" s="149"/>
      <c r="AR12" s="149"/>
      <c r="AS12" s="149"/>
      <c r="AT12" s="149"/>
      <c r="AU12" s="149"/>
      <c r="AV12" s="149"/>
      <c r="AW12" s="149"/>
      <c r="AX12" s="149"/>
      <c r="AY12" s="149"/>
      <c r="AZ12" s="149"/>
      <c r="BA12" s="13"/>
      <c r="BB12" s="4"/>
    </row>
    <row r="13" spans="1:54" ht="13.5" customHeight="1" x14ac:dyDescent="0.45">
      <c r="A13" s="14"/>
      <c r="B13" s="150" t="s">
        <v>160</v>
      </c>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c r="AX13" s="150"/>
      <c r="AY13" s="150"/>
      <c r="AZ13" s="150"/>
      <c r="BA13" s="151"/>
      <c r="BB13" s="4"/>
    </row>
    <row r="14" spans="1:54" ht="13.5" customHeight="1" x14ac:dyDescent="0.45">
      <c r="A14" s="14"/>
      <c r="B14" s="150"/>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0"/>
      <c r="AY14" s="150"/>
      <c r="AZ14" s="150"/>
      <c r="BA14" s="151"/>
      <c r="BB14" s="4"/>
    </row>
    <row r="15" spans="1:54" ht="13.5" customHeight="1" x14ac:dyDescent="0.45">
      <c r="A15" s="14"/>
      <c r="B15" s="150"/>
      <c r="C15" s="150"/>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c r="AX15" s="150"/>
      <c r="AY15" s="150"/>
      <c r="AZ15" s="150"/>
      <c r="BA15" s="151"/>
      <c r="BB15" s="4"/>
    </row>
    <row r="16" spans="1:54" ht="13.5" customHeight="1" x14ac:dyDescent="0.45">
      <c r="A16" s="14"/>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c r="AX16" s="150"/>
      <c r="AY16" s="150"/>
      <c r="AZ16" s="150"/>
      <c r="BA16" s="151"/>
      <c r="BB16" s="4"/>
    </row>
    <row r="17" spans="1:54" ht="13.5" customHeight="1" x14ac:dyDescent="0.45">
      <c r="A17" s="14"/>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0"/>
      <c r="AZ17" s="150"/>
      <c r="BA17" s="151"/>
      <c r="BB17" s="4"/>
    </row>
    <row r="18" spans="1:54" ht="13.5" customHeight="1" x14ac:dyDescent="0.45">
      <c r="A18" s="14"/>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1"/>
      <c r="BB18" s="4"/>
    </row>
    <row r="19" spans="1:54" ht="13.5" customHeight="1" x14ac:dyDescent="0.45">
      <c r="A19" s="14"/>
      <c r="B19" s="150"/>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0"/>
      <c r="BA19" s="151"/>
      <c r="BB19" s="15" t="s">
        <v>61</v>
      </c>
    </row>
    <row r="20" spans="1:54" ht="13.5" customHeight="1" x14ac:dyDescent="0.45">
      <c r="A20" s="14"/>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1"/>
      <c r="BB20" s="15" t="s">
        <v>62</v>
      </c>
    </row>
    <row r="21" spans="1:54" ht="13.5" customHeight="1" x14ac:dyDescent="0.45">
      <c r="A21" s="14"/>
      <c r="B21" s="150"/>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0"/>
      <c r="BA21" s="151"/>
      <c r="BB21" s="15" t="s">
        <v>63</v>
      </c>
    </row>
    <row r="22" spans="1:54" ht="13.5" customHeight="1" x14ac:dyDescent="0.45">
      <c r="A22" s="14"/>
      <c r="B22" s="150"/>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0"/>
      <c r="BA22" s="151"/>
      <c r="BB22" s="4"/>
    </row>
    <row r="23" spans="1:54" ht="13.5" customHeight="1" x14ac:dyDescent="0.45">
      <c r="A23" s="14"/>
      <c r="B23" s="150"/>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0"/>
      <c r="BA23" s="151"/>
      <c r="BB23" s="15" t="s">
        <v>64</v>
      </c>
    </row>
    <row r="24" spans="1:54" ht="13.5" customHeight="1" x14ac:dyDescent="0.45">
      <c r="A24" s="147" t="s">
        <v>65</v>
      </c>
      <c r="B24" s="148"/>
      <c r="C24" s="148"/>
      <c r="D24" s="148"/>
      <c r="E24" s="148"/>
      <c r="F24" s="148"/>
      <c r="G24" s="148"/>
      <c r="H24" s="148"/>
      <c r="I24" s="148"/>
      <c r="J24" s="148"/>
      <c r="K24" s="148"/>
      <c r="L24" s="148"/>
      <c r="M24" s="148"/>
      <c r="N24" s="148"/>
      <c r="O24" s="12"/>
      <c r="P24" s="12"/>
      <c r="Q24" s="12"/>
      <c r="R24" s="12"/>
      <c r="S24" s="12"/>
      <c r="T24" s="12"/>
      <c r="U24" s="12"/>
      <c r="V24" s="12"/>
      <c r="W24" s="12"/>
      <c r="X24" s="12"/>
      <c r="Y24" s="12"/>
      <c r="Z24" s="12"/>
      <c r="AA24" s="12"/>
      <c r="AB24" s="12"/>
      <c r="AC24" s="12"/>
      <c r="AD24" s="12"/>
      <c r="AE24" s="12"/>
      <c r="AF24" s="12"/>
      <c r="AG24" s="12"/>
      <c r="AH24" s="12"/>
      <c r="AI24" s="12"/>
      <c r="AJ24" s="12"/>
      <c r="AK24" s="12"/>
      <c r="AL24" s="149" t="s">
        <v>60</v>
      </c>
      <c r="AM24" s="149"/>
      <c r="AN24" s="149"/>
      <c r="AO24" s="149"/>
      <c r="AP24" s="149"/>
      <c r="AQ24" s="149"/>
      <c r="AR24" s="149"/>
      <c r="AS24" s="149"/>
      <c r="AT24" s="149"/>
      <c r="AU24" s="149"/>
      <c r="AV24" s="149"/>
      <c r="AW24" s="149"/>
      <c r="AX24" s="149"/>
      <c r="AY24" s="149"/>
      <c r="AZ24" s="149"/>
      <c r="BA24" s="13"/>
      <c r="BB24" s="15" t="s">
        <v>66</v>
      </c>
    </row>
    <row r="25" spans="1:54" ht="13.5" customHeight="1" x14ac:dyDescent="0.45">
      <c r="A25" s="147"/>
      <c r="B25" s="148"/>
      <c r="C25" s="148"/>
      <c r="D25" s="148"/>
      <c r="E25" s="148"/>
      <c r="F25" s="148"/>
      <c r="G25" s="148"/>
      <c r="H25" s="148"/>
      <c r="I25" s="148"/>
      <c r="J25" s="148"/>
      <c r="K25" s="148"/>
      <c r="L25" s="148"/>
      <c r="M25" s="148"/>
      <c r="N25" s="148"/>
      <c r="O25" s="12"/>
      <c r="P25" s="12"/>
      <c r="Q25" s="12"/>
      <c r="R25" s="12"/>
      <c r="S25" s="12"/>
      <c r="T25" s="12"/>
      <c r="U25" s="12"/>
      <c r="V25" s="12"/>
      <c r="W25" s="12"/>
      <c r="X25" s="12"/>
      <c r="Y25" s="12"/>
      <c r="Z25" s="12"/>
      <c r="AA25" s="12"/>
      <c r="AB25" s="12"/>
      <c r="AC25" s="12"/>
      <c r="AD25" s="12"/>
      <c r="AE25" s="12"/>
      <c r="AF25" s="12"/>
      <c r="AG25" s="12"/>
      <c r="AH25" s="12"/>
      <c r="AI25" s="12"/>
      <c r="AJ25" s="12"/>
      <c r="AK25" s="12"/>
      <c r="AL25" s="149"/>
      <c r="AM25" s="149"/>
      <c r="AN25" s="149"/>
      <c r="AO25" s="149"/>
      <c r="AP25" s="149"/>
      <c r="AQ25" s="149"/>
      <c r="AR25" s="149"/>
      <c r="AS25" s="149"/>
      <c r="AT25" s="149"/>
      <c r="AU25" s="149"/>
      <c r="AV25" s="149"/>
      <c r="AW25" s="149"/>
      <c r="AX25" s="149"/>
      <c r="AY25" s="149"/>
      <c r="AZ25" s="149"/>
      <c r="BA25" s="13"/>
      <c r="BB25" s="4"/>
    </row>
    <row r="26" spans="1:54" ht="13.5" customHeight="1" x14ac:dyDescent="0.45">
      <c r="A26" s="14"/>
      <c r="B26" s="140" t="s">
        <v>151</v>
      </c>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1"/>
      <c r="BB26" s="4"/>
    </row>
    <row r="27" spans="1:54" ht="13.5" customHeight="1" x14ac:dyDescent="0.45">
      <c r="A27" s="14"/>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40"/>
      <c r="AZ27" s="140"/>
      <c r="BA27" s="141"/>
      <c r="BB27" s="4"/>
    </row>
    <row r="28" spans="1:54" ht="13.5" customHeight="1" x14ac:dyDescent="0.45">
      <c r="A28" s="14"/>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1"/>
      <c r="BB28" s="4"/>
    </row>
    <row r="29" spans="1:54" ht="13.5" customHeight="1" x14ac:dyDescent="0.45">
      <c r="A29" s="14"/>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1"/>
      <c r="BB29" s="4"/>
    </row>
    <row r="30" spans="1:54" ht="13.5" customHeight="1" x14ac:dyDescent="0.45">
      <c r="A30" s="14"/>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1"/>
      <c r="BB30" s="4"/>
    </row>
    <row r="31" spans="1:54" ht="13.5" customHeight="1" x14ac:dyDescent="0.45">
      <c r="A31" s="14"/>
      <c r="B31" s="140"/>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1"/>
      <c r="BB31" s="4"/>
    </row>
    <row r="32" spans="1:54" ht="13.5" customHeight="1" x14ac:dyDescent="0.45">
      <c r="A32" s="14"/>
      <c r="B32" s="140"/>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1"/>
      <c r="BB32" s="4"/>
    </row>
    <row r="33" spans="1:54" ht="13.5" customHeight="1" x14ac:dyDescent="0.45">
      <c r="A33" s="14"/>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1"/>
      <c r="BB33" s="4"/>
    </row>
    <row r="34" spans="1:54" ht="13.5" customHeight="1" x14ac:dyDescent="0.45">
      <c r="A34" s="14"/>
      <c r="B34" s="140"/>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1"/>
      <c r="BB34" s="4"/>
    </row>
    <row r="35" spans="1:54" ht="13.5" customHeight="1" x14ac:dyDescent="0.45">
      <c r="A35" s="14"/>
      <c r="B35" s="140"/>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1"/>
      <c r="BB35" s="4"/>
    </row>
    <row r="36" spans="1:54" ht="13.5" customHeight="1" x14ac:dyDescent="0.45">
      <c r="A36" s="14"/>
      <c r="B36" s="140"/>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1"/>
      <c r="BB36" s="4"/>
    </row>
    <row r="37" spans="1:54" ht="13.5" customHeight="1" x14ac:dyDescent="0.45">
      <c r="A37" s="120" t="s">
        <v>67</v>
      </c>
      <c r="B37" s="121"/>
      <c r="C37" s="121"/>
      <c r="D37" s="121"/>
      <c r="E37" s="121"/>
      <c r="F37" s="121"/>
      <c r="G37" s="121"/>
      <c r="H37" s="121"/>
      <c r="I37" s="121"/>
      <c r="J37" s="122"/>
      <c r="K37" s="120" t="s">
        <v>68</v>
      </c>
      <c r="L37" s="121"/>
      <c r="M37" s="121"/>
      <c r="N37" s="121"/>
      <c r="O37" s="121"/>
      <c r="P37" s="121"/>
      <c r="Q37" s="121"/>
      <c r="R37" s="121"/>
      <c r="S37" s="121"/>
      <c r="T37" s="121"/>
      <c r="U37" s="121"/>
      <c r="V37" s="121"/>
      <c r="W37" s="121"/>
      <c r="X37" s="121"/>
      <c r="Y37" s="121"/>
      <c r="Z37" s="121"/>
      <c r="AA37" s="121"/>
      <c r="AB37" s="122"/>
      <c r="AC37" s="142" t="s">
        <v>69</v>
      </c>
      <c r="AD37" s="142"/>
      <c r="AE37" s="142"/>
      <c r="AF37" s="142"/>
      <c r="AG37" s="142"/>
      <c r="AH37" s="142"/>
      <c r="AI37" s="142"/>
      <c r="AJ37" s="142"/>
      <c r="AK37" s="142"/>
      <c r="AL37" s="142"/>
      <c r="AM37" s="142"/>
      <c r="AN37" s="142"/>
      <c r="AO37" s="142"/>
      <c r="AP37" s="142"/>
      <c r="AQ37" s="142"/>
      <c r="AR37" s="142"/>
      <c r="AS37" s="142"/>
      <c r="AT37" s="142"/>
      <c r="AU37" s="142" t="s">
        <v>70</v>
      </c>
      <c r="AV37" s="142"/>
      <c r="AW37" s="142"/>
      <c r="AX37" s="142"/>
      <c r="AY37" s="142"/>
      <c r="AZ37" s="142"/>
      <c r="BA37" s="142"/>
      <c r="BB37" s="4"/>
    </row>
    <row r="38" spans="1:54" ht="13.5" customHeight="1" x14ac:dyDescent="0.45">
      <c r="A38" s="124" t="s">
        <v>71</v>
      </c>
      <c r="B38" s="125"/>
      <c r="C38" s="125"/>
      <c r="D38" s="125"/>
      <c r="E38" s="125"/>
      <c r="F38" s="125"/>
      <c r="G38" s="125"/>
      <c r="H38" s="125"/>
      <c r="I38" s="125"/>
      <c r="J38" s="126"/>
      <c r="K38" s="124" t="s">
        <v>72</v>
      </c>
      <c r="L38" s="125"/>
      <c r="M38" s="125"/>
      <c r="N38" s="125"/>
      <c r="O38" s="125"/>
      <c r="P38" s="125"/>
      <c r="Q38" s="125"/>
      <c r="R38" s="125"/>
      <c r="S38" s="125"/>
      <c r="T38" s="125"/>
      <c r="U38" s="125"/>
      <c r="V38" s="125"/>
      <c r="W38" s="125"/>
      <c r="X38" s="125"/>
      <c r="Y38" s="125"/>
      <c r="Z38" s="125"/>
      <c r="AA38" s="125"/>
      <c r="AB38" s="126"/>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4"/>
    </row>
    <row r="39" spans="1:54" ht="13.5" customHeight="1" x14ac:dyDescent="0.45">
      <c r="A39" s="100">
        <v>1</v>
      </c>
      <c r="B39" s="101"/>
      <c r="C39" s="104" t="s">
        <v>73</v>
      </c>
      <c r="D39" s="105"/>
      <c r="E39" s="105"/>
      <c r="F39" s="105"/>
      <c r="G39" s="105"/>
      <c r="H39" s="105"/>
      <c r="I39" s="105"/>
      <c r="J39" s="105"/>
      <c r="K39" s="137">
        <v>30000</v>
      </c>
      <c r="L39" s="137"/>
      <c r="M39" s="137"/>
      <c r="N39" s="137"/>
      <c r="O39" s="137"/>
      <c r="P39" s="137"/>
      <c r="Q39" s="137"/>
      <c r="R39" s="137"/>
      <c r="S39" s="137"/>
      <c r="T39" s="137"/>
      <c r="U39" s="137"/>
      <c r="V39" s="137"/>
      <c r="W39" s="137"/>
      <c r="X39" s="137"/>
      <c r="Y39" s="137"/>
      <c r="Z39" s="137"/>
      <c r="AA39" s="137"/>
      <c r="AB39" s="137"/>
      <c r="AC39" s="138">
        <f>別紙5記載例!W7</f>
        <v>25000</v>
      </c>
      <c r="AD39" s="139"/>
      <c r="AE39" s="139"/>
      <c r="AF39" s="139"/>
      <c r="AG39" s="139"/>
      <c r="AH39" s="139"/>
      <c r="AI39" s="139"/>
      <c r="AJ39" s="139"/>
      <c r="AK39" s="139"/>
      <c r="AL39" s="139"/>
      <c r="AM39" s="139"/>
      <c r="AN39" s="139"/>
      <c r="AO39" s="139"/>
      <c r="AP39" s="139"/>
      <c r="AQ39" s="139"/>
      <c r="AR39" s="139"/>
      <c r="AS39" s="139"/>
      <c r="AT39" s="139"/>
      <c r="AU39" s="115">
        <f>(K39-AC39)/K39</f>
        <v>0.16666666666666666</v>
      </c>
      <c r="AV39" s="115"/>
      <c r="AW39" s="115"/>
      <c r="AX39" s="115"/>
      <c r="AY39" s="115"/>
      <c r="AZ39" s="115"/>
      <c r="BA39" s="115"/>
      <c r="BB39" s="4" t="s">
        <v>159</v>
      </c>
    </row>
    <row r="40" spans="1:54" ht="13.5" customHeight="1" x14ac:dyDescent="0.45">
      <c r="A40" s="102"/>
      <c r="B40" s="103"/>
      <c r="C40" s="116"/>
      <c r="D40" s="117"/>
      <c r="E40" s="117"/>
      <c r="F40" s="117"/>
      <c r="G40" s="117"/>
      <c r="H40" s="117"/>
      <c r="I40" s="117"/>
      <c r="J40" s="117"/>
      <c r="K40" s="137"/>
      <c r="L40" s="137"/>
      <c r="M40" s="137"/>
      <c r="N40" s="137"/>
      <c r="O40" s="137"/>
      <c r="P40" s="137"/>
      <c r="Q40" s="137"/>
      <c r="R40" s="137"/>
      <c r="S40" s="137"/>
      <c r="T40" s="137"/>
      <c r="U40" s="137"/>
      <c r="V40" s="137"/>
      <c r="W40" s="137"/>
      <c r="X40" s="137"/>
      <c r="Y40" s="137"/>
      <c r="Z40" s="137"/>
      <c r="AA40" s="137"/>
      <c r="AB40" s="137"/>
      <c r="AC40" s="139"/>
      <c r="AD40" s="139"/>
      <c r="AE40" s="139"/>
      <c r="AF40" s="139"/>
      <c r="AG40" s="139"/>
      <c r="AH40" s="139"/>
      <c r="AI40" s="139"/>
      <c r="AJ40" s="139"/>
      <c r="AK40" s="139"/>
      <c r="AL40" s="139"/>
      <c r="AM40" s="139"/>
      <c r="AN40" s="139"/>
      <c r="AO40" s="139"/>
      <c r="AP40" s="139"/>
      <c r="AQ40" s="139"/>
      <c r="AR40" s="139"/>
      <c r="AS40" s="139"/>
      <c r="AT40" s="139"/>
      <c r="AU40" s="115"/>
      <c r="AV40" s="115"/>
      <c r="AW40" s="115"/>
      <c r="AX40" s="115"/>
      <c r="AY40" s="115"/>
      <c r="AZ40" s="115"/>
      <c r="BA40" s="115"/>
      <c r="BB40" s="4"/>
    </row>
    <row r="41" spans="1:54" ht="13.5" customHeight="1" x14ac:dyDescent="0.45">
      <c r="A41" s="100">
        <v>2</v>
      </c>
      <c r="B41" s="101"/>
      <c r="C41" s="104" t="s">
        <v>74</v>
      </c>
      <c r="D41" s="105"/>
      <c r="E41" s="105"/>
      <c r="F41" s="105"/>
      <c r="G41" s="105"/>
      <c r="H41" s="105"/>
      <c r="I41" s="105"/>
      <c r="J41" s="105"/>
      <c r="K41" s="137">
        <v>5</v>
      </c>
      <c r="L41" s="137"/>
      <c r="M41" s="137"/>
      <c r="N41" s="137"/>
      <c r="O41" s="137"/>
      <c r="P41" s="137"/>
      <c r="Q41" s="137"/>
      <c r="R41" s="137"/>
      <c r="S41" s="137"/>
      <c r="T41" s="137"/>
      <c r="U41" s="137"/>
      <c r="V41" s="137"/>
      <c r="W41" s="137"/>
      <c r="X41" s="137"/>
      <c r="Y41" s="137"/>
      <c r="Z41" s="137"/>
      <c r="AA41" s="137"/>
      <c r="AB41" s="137"/>
      <c r="AC41" s="138">
        <f>別紙5記載例!W34</f>
        <v>3</v>
      </c>
      <c r="AD41" s="139"/>
      <c r="AE41" s="139"/>
      <c r="AF41" s="139"/>
      <c r="AG41" s="139"/>
      <c r="AH41" s="139"/>
      <c r="AI41" s="139"/>
      <c r="AJ41" s="139"/>
      <c r="AK41" s="139"/>
      <c r="AL41" s="139"/>
      <c r="AM41" s="139"/>
      <c r="AN41" s="139"/>
      <c r="AO41" s="139"/>
      <c r="AP41" s="139"/>
      <c r="AQ41" s="139"/>
      <c r="AR41" s="139"/>
      <c r="AS41" s="139"/>
      <c r="AT41" s="139"/>
      <c r="AU41" s="115">
        <f>(K41-AC41)/K41</f>
        <v>0.4</v>
      </c>
      <c r="AV41" s="115"/>
      <c r="AW41" s="115"/>
      <c r="AX41" s="115"/>
      <c r="AY41" s="115"/>
      <c r="AZ41" s="115"/>
      <c r="BA41" s="115"/>
      <c r="BB41" s="4" t="s">
        <v>159</v>
      </c>
    </row>
    <row r="42" spans="1:54" ht="13.5" customHeight="1" x14ac:dyDescent="0.45">
      <c r="A42" s="102"/>
      <c r="B42" s="103"/>
      <c r="C42" s="116"/>
      <c r="D42" s="117"/>
      <c r="E42" s="117"/>
      <c r="F42" s="117"/>
      <c r="G42" s="117"/>
      <c r="H42" s="117"/>
      <c r="I42" s="117"/>
      <c r="J42" s="117"/>
      <c r="K42" s="137"/>
      <c r="L42" s="137"/>
      <c r="M42" s="137"/>
      <c r="N42" s="137"/>
      <c r="O42" s="137"/>
      <c r="P42" s="137"/>
      <c r="Q42" s="137"/>
      <c r="R42" s="137"/>
      <c r="S42" s="137"/>
      <c r="T42" s="137"/>
      <c r="U42" s="137"/>
      <c r="V42" s="137"/>
      <c r="W42" s="137"/>
      <c r="X42" s="137"/>
      <c r="Y42" s="137"/>
      <c r="Z42" s="137"/>
      <c r="AA42" s="137"/>
      <c r="AB42" s="137"/>
      <c r="AC42" s="139"/>
      <c r="AD42" s="139"/>
      <c r="AE42" s="139"/>
      <c r="AF42" s="139"/>
      <c r="AG42" s="139"/>
      <c r="AH42" s="139"/>
      <c r="AI42" s="139"/>
      <c r="AJ42" s="139"/>
      <c r="AK42" s="139"/>
      <c r="AL42" s="139"/>
      <c r="AM42" s="139"/>
      <c r="AN42" s="139"/>
      <c r="AO42" s="139"/>
      <c r="AP42" s="139"/>
      <c r="AQ42" s="139"/>
      <c r="AR42" s="139"/>
      <c r="AS42" s="139"/>
      <c r="AT42" s="139"/>
      <c r="AU42" s="115"/>
      <c r="AV42" s="115"/>
      <c r="AW42" s="115"/>
      <c r="AX42" s="115"/>
      <c r="AY42" s="115"/>
      <c r="AZ42" s="115"/>
      <c r="BA42" s="115"/>
      <c r="BB42" s="4"/>
    </row>
    <row r="43" spans="1:54" ht="13.5" customHeight="1" x14ac:dyDescent="0.45">
      <c r="A43" s="120" t="s">
        <v>75</v>
      </c>
      <c r="B43" s="121"/>
      <c r="C43" s="121"/>
      <c r="D43" s="121"/>
      <c r="E43" s="121"/>
      <c r="F43" s="121"/>
      <c r="G43" s="121"/>
      <c r="H43" s="121"/>
      <c r="I43" s="121"/>
      <c r="J43" s="122"/>
      <c r="K43" s="104" t="s">
        <v>76</v>
      </c>
      <c r="L43" s="105"/>
      <c r="M43" s="105"/>
      <c r="N43" s="105"/>
      <c r="O43" s="105"/>
      <c r="P43" s="105"/>
      <c r="Q43" s="105"/>
      <c r="R43" s="105"/>
      <c r="S43" s="105"/>
      <c r="T43" s="105"/>
      <c r="U43" s="105"/>
      <c r="V43" s="105"/>
      <c r="W43" s="105"/>
      <c r="X43" s="105"/>
      <c r="Y43" s="105"/>
      <c r="Z43" s="105"/>
      <c r="AA43" s="105"/>
      <c r="AB43" s="106"/>
      <c r="AC43" s="104" t="s">
        <v>77</v>
      </c>
      <c r="AD43" s="105"/>
      <c r="AE43" s="105"/>
      <c r="AF43" s="105"/>
      <c r="AG43" s="105"/>
      <c r="AH43" s="105"/>
      <c r="AI43" s="105"/>
      <c r="AJ43" s="105"/>
      <c r="AK43" s="105"/>
      <c r="AL43" s="105"/>
      <c r="AM43" s="105"/>
      <c r="AN43" s="105"/>
      <c r="AO43" s="105"/>
      <c r="AP43" s="105"/>
      <c r="AQ43" s="105"/>
      <c r="AR43" s="105"/>
      <c r="AS43" s="105"/>
      <c r="AT43" s="106"/>
      <c r="AU43" s="123" t="s">
        <v>78</v>
      </c>
      <c r="AV43" s="123"/>
      <c r="AW43" s="123"/>
      <c r="AX43" s="123"/>
      <c r="AY43" s="123"/>
      <c r="AZ43" s="123"/>
      <c r="BA43" s="123"/>
      <c r="BB43" s="4"/>
    </row>
    <row r="44" spans="1:54" ht="13.5" customHeight="1" x14ac:dyDescent="0.45">
      <c r="A44" s="124" t="s">
        <v>79</v>
      </c>
      <c r="B44" s="125"/>
      <c r="C44" s="125"/>
      <c r="D44" s="125"/>
      <c r="E44" s="125"/>
      <c r="F44" s="125"/>
      <c r="G44" s="125"/>
      <c r="H44" s="125"/>
      <c r="I44" s="125"/>
      <c r="J44" s="126"/>
      <c r="K44" s="116"/>
      <c r="L44" s="117"/>
      <c r="M44" s="117"/>
      <c r="N44" s="117"/>
      <c r="O44" s="117"/>
      <c r="P44" s="117"/>
      <c r="Q44" s="117"/>
      <c r="R44" s="117"/>
      <c r="S44" s="117"/>
      <c r="T44" s="117"/>
      <c r="U44" s="117"/>
      <c r="V44" s="117"/>
      <c r="W44" s="117"/>
      <c r="X44" s="117"/>
      <c r="Y44" s="117"/>
      <c r="Z44" s="117"/>
      <c r="AA44" s="117"/>
      <c r="AB44" s="118"/>
      <c r="AC44" s="116"/>
      <c r="AD44" s="117"/>
      <c r="AE44" s="117"/>
      <c r="AF44" s="117"/>
      <c r="AG44" s="117"/>
      <c r="AH44" s="117"/>
      <c r="AI44" s="117"/>
      <c r="AJ44" s="117"/>
      <c r="AK44" s="117"/>
      <c r="AL44" s="117"/>
      <c r="AM44" s="117"/>
      <c r="AN44" s="117"/>
      <c r="AO44" s="117"/>
      <c r="AP44" s="117"/>
      <c r="AQ44" s="117"/>
      <c r="AR44" s="117"/>
      <c r="AS44" s="117"/>
      <c r="AT44" s="118"/>
      <c r="AU44" s="123"/>
      <c r="AV44" s="123"/>
      <c r="AW44" s="123"/>
      <c r="AX44" s="123"/>
      <c r="AY44" s="123"/>
      <c r="AZ44" s="123"/>
      <c r="BA44" s="123"/>
      <c r="BB44" s="4"/>
    </row>
    <row r="45" spans="1:54" ht="13.5" customHeight="1" x14ac:dyDescent="0.45">
      <c r="A45" s="100">
        <v>1</v>
      </c>
      <c r="B45" s="101"/>
      <c r="C45" s="130" t="s">
        <v>80</v>
      </c>
      <c r="D45" s="131"/>
      <c r="E45" s="131"/>
      <c r="F45" s="131"/>
      <c r="G45" s="131"/>
      <c r="H45" s="131"/>
      <c r="I45" s="131"/>
      <c r="J45" s="132"/>
      <c r="K45" s="108">
        <f>別紙5記載例!W36</f>
        <v>6033.333333333333</v>
      </c>
      <c r="L45" s="133"/>
      <c r="M45" s="133"/>
      <c r="N45" s="133"/>
      <c r="O45" s="133"/>
      <c r="P45" s="133"/>
      <c r="Q45" s="133"/>
      <c r="R45" s="133"/>
      <c r="S45" s="133"/>
      <c r="T45" s="133"/>
      <c r="U45" s="133"/>
      <c r="V45" s="133"/>
      <c r="W45" s="133"/>
      <c r="X45" s="133"/>
      <c r="Y45" s="133"/>
      <c r="Z45" s="133"/>
      <c r="AA45" s="133"/>
      <c r="AB45" s="134"/>
      <c r="AC45" s="113">
        <f>別紙5記載例!AO36</f>
        <v>7483.333333333333</v>
      </c>
      <c r="AD45" s="114"/>
      <c r="AE45" s="114"/>
      <c r="AF45" s="114"/>
      <c r="AG45" s="114"/>
      <c r="AH45" s="114"/>
      <c r="AI45" s="114"/>
      <c r="AJ45" s="114"/>
      <c r="AK45" s="114"/>
      <c r="AL45" s="114"/>
      <c r="AM45" s="114"/>
      <c r="AN45" s="114"/>
      <c r="AO45" s="114"/>
      <c r="AP45" s="114"/>
      <c r="AQ45" s="114"/>
      <c r="AR45" s="114"/>
      <c r="AS45" s="114"/>
      <c r="AT45" s="114"/>
      <c r="AU45" s="115">
        <f>(AC45-K45)/K45</f>
        <v>0.24033149171270721</v>
      </c>
      <c r="AV45" s="115"/>
      <c r="AW45" s="115"/>
      <c r="AX45" s="115"/>
      <c r="AY45" s="115"/>
      <c r="AZ45" s="115"/>
      <c r="BA45" s="115"/>
      <c r="BB45" s="4" t="s">
        <v>81</v>
      </c>
    </row>
    <row r="46" spans="1:54" ht="13.5" customHeight="1" x14ac:dyDescent="0.45">
      <c r="A46" s="102"/>
      <c r="B46" s="103"/>
      <c r="C46" s="127" t="s">
        <v>82</v>
      </c>
      <c r="D46" s="128"/>
      <c r="E46" s="128"/>
      <c r="F46" s="128"/>
      <c r="G46" s="128"/>
      <c r="H46" s="128"/>
      <c r="I46" s="128"/>
      <c r="J46" s="129"/>
      <c r="K46" s="135"/>
      <c r="L46" s="135"/>
      <c r="M46" s="135"/>
      <c r="N46" s="135"/>
      <c r="O46" s="135"/>
      <c r="P46" s="135"/>
      <c r="Q46" s="135"/>
      <c r="R46" s="135"/>
      <c r="S46" s="135"/>
      <c r="T46" s="135"/>
      <c r="U46" s="135"/>
      <c r="V46" s="135"/>
      <c r="W46" s="135"/>
      <c r="X46" s="135"/>
      <c r="Y46" s="135"/>
      <c r="Z46" s="135"/>
      <c r="AA46" s="135"/>
      <c r="AB46" s="136"/>
      <c r="AC46" s="114"/>
      <c r="AD46" s="114"/>
      <c r="AE46" s="114"/>
      <c r="AF46" s="114"/>
      <c r="AG46" s="114"/>
      <c r="AH46" s="114"/>
      <c r="AI46" s="114"/>
      <c r="AJ46" s="114"/>
      <c r="AK46" s="114"/>
      <c r="AL46" s="114"/>
      <c r="AM46" s="114"/>
      <c r="AN46" s="114"/>
      <c r="AO46" s="114"/>
      <c r="AP46" s="114"/>
      <c r="AQ46" s="114"/>
      <c r="AR46" s="114"/>
      <c r="AS46" s="114"/>
      <c r="AT46" s="114"/>
      <c r="AU46" s="115"/>
      <c r="AV46" s="115"/>
      <c r="AW46" s="115"/>
      <c r="AX46" s="115"/>
      <c r="AY46" s="115"/>
      <c r="AZ46" s="115"/>
      <c r="BA46" s="115"/>
      <c r="BB46" s="4"/>
    </row>
    <row r="47" spans="1:54" ht="13.5" customHeight="1" x14ac:dyDescent="0.45">
      <c r="A47" s="100">
        <v>2</v>
      </c>
      <c r="B47" s="101"/>
      <c r="C47" s="104" t="s">
        <v>83</v>
      </c>
      <c r="D47" s="105"/>
      <c r="E47" s="105"/>
      <c r="F47" s="105"/>
      <c r="G47" s="105"/>
      <c r="H47" s="105"/>
      <c r="I47" s="105"/>
      <c r="J47" s="106"/>
      <c r="K47" s="107">
        <f>別紙5記載例!W38</f>
        <v>5000</v>
      </c>
      <c r="L47" s="108"/>
      <c r="M47" s="108"/>
      <c r="N47" s="108"/>
      <c r="O47" s="108"/>
      <c r="P47" s="108"/>
      <c r="Q47" s="108"/>
      <c r="R47" s="108"/>
      <c r="S47" s="108"/>
      <c r="T47" s="108"/>
      <c r="U47" s="108"/>
      <c r="V47" s="108"/>
      <c r="W47" s="108"/>
      <c r="X47" s="108"/>
      <c r="Y47" s="108"/>
      <c r="Z47" s="108"/>
      <c r="AA47" s="108"/>
      <c r="AB47" s="109"/>
      <c r="AC47" s="113">
        <f>別紙5記載例!AO38</f>
        <v>5500</v>
      </c>
      <c r="AD47" s="114"/>
      <c r="AE47" s="114"/>
      <c r="AF47" s="114"/>
      <c r="AG47" s="114"/>
      <c r="AH47" s="114"/>
      <c r="AI47" s="114"/>
      <c r="AJ47" s="114"/>
      <c r="AK47" s="114"/>
      <c r="AL47" s="114"/>
      <c r="AM47" s="114"/>
      <c r="AN47" s="114"/>
      <c r="AO47" s="114"/>
      <c r="AP47" s="114"/>
      <c r="AQ47" s="114"/>
      <c r="AR47" s="114"/>
      <c r="AS47" s="114"/>
      <c r="AT47" s="114"/>
      <c r="AU47" s="115">
        <f>(AC47-K47)/K47</f>
        <v>0.1</v>
      </c>
      <c r="AV47" s="115"/>
      <c r="AW47" s="115"/>
      <c r="AX47" s="115"/>
      <c r="AY47" s="115"/>
      <c r="AZ47" s="115"/>
      <c r="BA47" s="115"/>
      <c r="BB47" s="4" t="s">
        <v>81</v>
      </c>
    </row>
    <row r="48" spans="1:54" ht="13.5" customHeight="1" x14ac:dyDescent="0.45">
      <c r="A48" s="102"/>
      <c r="B48" s="103"/>
      <c r="C48" s="116" t="s">
        <v>84</v>
      </c>
      <c r="D48" s="117"/>
      <c r="E48" s="117"/>
      <c r="F48" s="117"/>
      <c r="G48" s="117"/>
      <c r="H48" s="117"/>
      <c r="I48" s="117"/>
      <c r="J48" s="118"/>
      <c r="K48" s="110"/>
      <c r="L48" s="111"/>
      <c r="M48" s="111"/>
      <c r="N48" s="111"/>
      <c r="O48" s="111"/>
      <c r="P48" s="111"/>
      <c r="Q48" s="111"/>
      <c r="R48" s="111"/>
      <c r="S48" s="111"/>
      <c r="T48" s="111"/>
      <c r="U48" s="111"/>
      <c r="V48" s="111"/>
      <c r="W48" s="111"/>
      <c r="X48" s="111"/>
      <c r="Y48" s="111"/>
      <c r="Z48" s="111"/>
      <c r="AA48" s="111"/>
      <c r="AB48" s="112"/>
      <c r="AC48" s="114"/>
      <c r="AD48" s="114"/>
      <c r="AE48" s="114"/>
      <c r="AF48" s="114"/>
      <c r="AG48" s="114"/>
      <c r="AH48" s="114"/>
      <c r="AI48" s="114"/>
      <c r="AJ48" s="114"/>
      <c r="AK48" s="114"/>
      <c r="AL48" s="114"/>
      <c r="AM48" s="114"/>
      <c r="AN48" s="114"/>
      <c r="AO48" s="114"/>
      <c r="AP48" s="114"/>
      <c r="AQ48" s="114"/>
      <c r="AR48" s="114"/>
      <c r="AS48" s="114"/>
      <c r="AT48" s="114"/>
      <c r="AU48" s="115"/>
      <c r="AV48" s="115"/>
      <c r="AW48" s="115"/>
      <c r="AX48" s="115"/>
      <c r="AY48" s="115"/>
      <c r="AZ48" s="115"/>
      <c r="BA48" s="115"/>
      <c r="BB48" s="4"/>
    </row>
    <row r="49" spans="1:54" ht="22.05" customHeight="1" x14ac:dyDescent="0.45">
      <c r="A49" s="119" t="s">
        <v>85</v>
      </c>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4"/>
    </row>
    <row r="50" spans="1:54" ht="13.05" customHeight="1" x14ac:dyDescent="0.45">
      <c r="A50" s="120" t="s">
        <v>86</v>
      </c>
      <c r="B50" s="121"/>
      <c r="C50" s="121"/>
      <c r="D50" s="121"/>
      <c r="E50" s="121"/>
      <c r="F50" s="121"/>
      <c r="G50" s="121"/>
      <c r="H50" s="121"/>
      <c r="I50" s="121"/>
      <c r="J50" s="122"/>
      <c r="K50" s="104" t="s">
        <v>87</v>
      </c>
      <c r="L50" s="105"/>
      <c r="M50" s="105"/>
      <c r="N50" s="105"/>
      <c r="O50" s="105"/>
      <c r="P50" s="105"/>
      <c r="Q50" s="105"/>
      <c r="R50" s="105"/>
      <c r="S50" s="105"/>
      <c r="T50" s="105"/>
      <c r="U50" s="105"/>
      <c r="V50" s="105"/>
      <c r="W50" s="105"/>
      <c r="X50" s="105"/>
      <c r="Y50" s="105"/>
      <c r="Z50" s="105"/>
      <c r="AA50" s="105"/>
      <c r="AB50" s="106"/>
      <c r="AC50" s="104" t="s">
        <v>88</v>
      </c>
      <c r="AD50" s="105"/>
      <c r="AE50" s="105"/>
      <c r="AF50" s="105"/>
      <c r="AG50" s="105"/>
      <c r="AH50" s="105"/>
      <c r="AI50" s="105"/>
      <c r="AJ50" s="105"/>
      <c r="AK50" s="105"/>
      <c r="AL50" s="105"/>
      <c r="AM50" s="105"/>
      <c r="AN50" s="105"/>
      <c r="AO50" s="105"/>
      <c r="AP50" s="105"/>
      <c r="AQ50" s="105"/>
      <c r="AR50" s="105"/>
      <c r="AS50" s="105"/>
      <c r="AT50" s="106"/>
      <c r="AU50" s="123" t="s">
        <v>78</v>
      </c>
      <c r="AV50" s="123"/>
      <c r="AW50" s="123"/>
      <c r="AX50" s="123"/>
      <c r="AY50" s="123"/>
      <c r="AZ50" s="123"/>
      <c r="BA50" s="123"/>
    </row>
    <row r="51" spans="1:54" ht="13.05" customHeight="1" x14ac:dyDescent="0.45">
      <c r="A51" s="124" t="s">
        <v>89</v>
      </c>
      <c r="B51" s="125"/>
      <c r="C51" s="125"/>
      <c r="D51" s="125"/>
      <c r="E51" s="125"/>
      <c r="F51" s="125"/>
      <c r="G51" s="125"/>
      <c r="H51" s="125"/>
      <c r="I51" s="125"/>
      <c r="J51" s="126"/>
      <c r="K51" s="116"/>
      <c r="L51" s="117"/>
      <c r="M51" s="117"/>
      <c r="N51" s="117"/>
      <c r="O51" s="117"/>
      <c r="P51" s="117"/>
      <c r="Q51" s="117"/>
      <c r="R51" s="117"/>
      <c r="S51" s="117"/>
      <c r="T51" s="117"/>
      <c r="U51" s="117"/>
      <c r="V51" s="117"/>
      <c r="W51" s="117"/>
      <c r="X51" s="117"/>
      <c r="Y51" s="117"/>
      <c r="Z51" s="117"/>
      <c r="AA51" s="117"/>
      <c r="AB51" s="118"/>
      <c r="AC51" s="116"/>
      <c r="AD51" s="117"/>
      <c r="AE51" s="117"/>
      <c r="AF51" s="117"/>
      <c r="AG51" s="117"/>
      <c r="AH51" s="117"/>
      <c r="AI51" s="117"/>
      <c r="AJ51" s="117"/>
      <c r="AK51" s="117"/>
      <c r="AL51" s="117"/>
      <c r="AM51" s="117"/>
      <c r="AN51" s="117"/>
      <c r="AO51" s="117"/>
      <c r="AP51" s="117"/>
      <c r="AQ51" s="117"/>
      <c r="AR51" s="117"/>
      <c r="AS51" s="117"/>
      <c r="AT51" s="118"/>
      <c r="AU51" s="123"/>
      <c r="AV51" s="123"/>
      <c r="AW51" s="123"/>
      <c r="AX51" s="123"/>
      <c r="AY51" s="123"/>
      <c r="AZ51" s="123"/>
      <c r="BA51" s="123"/>
    </row>
    <row r="52" spans="1:54" ht="13.05" customHeight="1" x14ac:dyDescent="0.45">
      <c r="A52" s="100">
        <v>2</v>
      </c>
      <c r="B52" s="101"/>
      <c r="C52" s="104" t="s">
        <v>83</v>
      </c>
      <c r="D52" s="105"/>
      <c r="E52" s="105"/>
      <c r="F52" s="105"/>
      <c r="G52" s="105"/>
      <c r="H52" s="105"/>
      <c r="I52" s="105"/>
      <c r="J52" s="106"/>
      <c r="K52" s="107">
        <f>別紙5記載例!Q38</f>
        <v>3400</v>
      </c>
      <c r="L52" s="108"/>
      <c r="M52" s="108"/>
      <c r="N52" s="108"/>
      <c r="O52" s="108"/>
      <c r="P52" s="108"/>
      <c r="Q52" s="108"/>
      <c r="R52" s="108"/>
      <c r="S52" s="108"/>
      <c r="T52" s="108"/>
      <c r="U52" s="108"/>
      <c r="V52" s="108"/>
      <c r="W52" s="108"/>
      <c r="X52" s="108"/>
      <c r="Y52" s="108"/>
      <c r="Z52" s="108"/>
      <c r="AA52" s="108"/>
      <c r="AB52" s="109"/>
      <c r="AC52" s="113">
        <f>別紙5記載例!W38</f>
        <v>5000</v>
      </c>
      <c r="AD52" s="114"/>
      <c r="AE52" s="114"/>
      <c r="AF52" s="114"/>
      <c r="AG52" s="114"/>
      <c r="AH52" s="114"/>
      <c r="AI52" s="114"/>
      <c r="AJ52" s="114"/>
      <c r="AK52" s="114"/>
      <c r="AL52" s="114"/>
      <c r="AM52" s="114"/>
      <c r="AN52" s="114"/>
      <c r="AO52" s="114"/>
      <c r="AP52" s="114"/>
      <c r="AQ52" s="114"/>
      <c r="AR52" s="114"/>
      <c r="AS52" s="114"/>
      <c r="AT52" s="114"/>
      <c r="AU52" s="115">
        <f>(AC52-K52)/K52</f>
        <v>0.47058823529411764</v>
      </c>
      <c r="AV52" s="115"/>
      <c r="AW52" s="115"/>
      <c r="AX52" s="115"/>
      <c r="AY52" s="115"/>
      <c r="AZ52" s="115"/>
      <c r="BA52" s="115"/>
      <c r="BB52" s="4" t="s">
        <v>81</v>
      </c>
    </row>
    <row r="53" spans="1:54" ht="13.05" customHeight="1" x14ac:dyDescent="0.45">
      <c r="A53" s="102"/>
      <c r="B53" s="103"/>
      <c r="C53" s="116" t="s">
        <v>84</v>
      </c>
      <c r="D53" s="117"/>
      <c r="E53" s="117"/>
      <c r="F53" s="117"/>
      <c r="G53" s="117"/>
      <c r="H53" s="117"/>
      <c r="I53" s="117"/>
      <c r="J53" s="118"/>
      <c r="K53" s="110"/>
      <c r="L53" s="111"/>
      <c r="M53" s="111"/>
      <c r="N53" s="111"/>
      <c r="O53" s="111"/>
      <c r="P53" s="111"/>
      <c r="Q53" s="111"/>
      <c r="R53" s="111"/>
      <c r="S53" s="111"/>
      <c r="T53" s="111"/>
      <c r="U53" s="111"/>
      <c r="V53" s="111"/>
      <c r="W53" s="111"/>
      <c r="X53" s="111"/>
      <c r="Y53" s="111"/>
      <c r="Z53" s="111"/>
      <c r="AA53" s="111"/>
      <c r="AB53" s="112"/>
      <c r="AC53" s="114"/>
      <c r="AD53" s="114"/>
      <c r="AE53" s="114"/>
      <c r="AF53" s="114"/>
      <c r="AG53" s="114"/>
      <c r="AH53" s="114"/>
      <c r="AI53" s="114"/>
      <c r="AJ53" s="114"/>
      <c r="AK53" s="114"/>
      <c r="AL53" s="114"/>
      <c r="AM53" s="114"/>
      <c r="AN53" s="114"/>
      <c r="AO53" s="114"/>
      <c r="AP53" s="114"/>
      <c r="AQ53" s="114"/>
      <c r="AR53" s="114"/>
      <c r="AS53" s="114"/>
      <c r="AT53" s="114"/>
      <c r="AU53" s="115"/>
      <c r="AV53" s="115"/>
      <c r="AW53" s="115"/>
      <c r="AX53" s="115"/>
      <c r="AY53" s="115"/>
      <c r="AZ53" s="115"/>
      <c r="BA53" s="115"/>
    </row>
  </sheetData>
  <mergeCells count="61">
    <mergeCell ref="A4:T4"/>
    <mergeCell ref="U4:BA4"/>
    <mergeCell ref="A5:E5"/>
    <mergeCell ref="G5:T5"/>
    <mergeCell ref="U5:BA7"/>
    <mergeCell ref="A6:E6"/>
    <mergeCell ref="G6:T6"/>
    <mergeCell ref="A7:E7"/>
    <mergeCell ref="G7:T7"/>
    <mergeCell ref="A9:Q10"/>
    <mergeCell ref="A11:I12"/>
    <mergeCell ref="AL11:AZ12"/>
    <mergeCell ref="B13:BA23"/>
    <mergeCell ref="A24:N25"/>
    <mergeCell ref="AL24:AZ25"/>
    <mergeCell ref="B26:BA36"/>
    <mergeCell ref="A37:J37"/>
    <mergeCell ref="K37:AB37"/>
    <mergeCell ref="AC37:AT38"/>
    <mergeCell ref="AU37:BA38"/>
    <mergeCell ref="A38:J38"/>
    <mergeCell ref="K38:AB38"/>
    <mergeCell ref="A41:B42"/>
    <mergeCell ref="C41:J42"/>
    <mergeCell ref="K41:AB42"/>
    <mergeCell ref="AC41:AT42"/>
    <mergeCell ref="AU41:BA42"/>
    <mergeCell ref="A39:B40"/>
    <mergeCell ref="C39:J40"/>
    <mergeCell ref="K39:AB40"/>
    <mergeCell ref="AC39:AT40"/>
    <mergeCell ref="AU39:BA40"/>
    <mergeCell ref="A43:J43"/>
    <mergeCell ref="K43:AB44"/>
    <mergeCell ref="AC43:AT44"/>
    <mergeCell ref="AU43:BA44"/>
    <mergeCell ref="A44:J44"/>
    <mergeCell ref="AU45:BA46"/>
    <mergeCell ref="C46:J46"/>
    <mergeCell ref="A47:B48"/>
    <mergeCell ref="C47:J47"/>
    <mergeCell ref="K47:AB48"/>
    <mergeCell ref="AC47:AT48"/>
    <mergeCell ref="AU47:BA48"/>
    <mergeCell ref="C48:J48"/>
    <mergeCell ref="A45:B46"/>
    <mergeCell ref="C45:J45"/>
    <mergeCell ref="K45:AB46"/>
    <mergeCell ref="AC45:AT46"/>
    <mergeCell ref="A49:BA49"/>
    <mergeCell ref="A50:J50"/>
    <mergeCell ref="K50:AB51"/>
    <mergeCell ref="AC50:AT51"/>
    <mergeCell ref="AU50:BA51"/>
    <mergeCell ref="A51:J51"/>
    <mergeCell ref="A52:B53"/>
    <mergeCell ref="C52:J52"/>
    <mergeCell ref="K52:AB53"/>
    <mergeCell ref="AC52:AT53"/>
    <mergeCell ref="AU52:BA53"/>
    <mergeCell ref="C53:J53"/>
  </mergeCells>
  <phoneticPr fontId="2"/>
  <dataValidations count="2">
    <dataValidation imeMode="off" allowBlank="1" showInputMessage="1" showErrorMessage="1" sqref="K45:AB48 K52:AB53" xr:uid="{00000000-0002-0000-0000-000000000000}"/>
    <dataValidation imeMode="on" allowBlank="1" showInputMessage="1" showErrorMessage="1" sqref="G5:BA7 A37:A38 AU39 AC41 AU37 AC37 K37:K39 K41 AC39 AU41 AU45 AU47 AU52" xr:uid="{00000000-0002-0000-0000-000001000000}"/>
  </dataValidations>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topLeftCell="A7" zoomScaleNormal="100" workbookViewId="0">
      <selection activeCell="B6" sqref="B6:C6"/>
    </sheetView>
  </sheetViews>
  <sheetFormatPr defaultColWidth="9" defaultRowHeight="18" x14ac:dyDescent="0.45"/>
  <cols>
    <col min="1" max="1" width="1" style="18" customWidth="1"/>
    <col min="2" max="2" width="32" style="18" customWidth="1"/>
    <col min="3" max="3" width="20" style="18" customWidth="1"/>
    <col min="4" max="8" width="16.69921875" style="18" customWidth="1"/>
    <col min="9" max="9" width="12" style="18" customWidth="1"/>
    <col min="10" max="10" width="20" style="18" customWidth="1"/>
    <col min="11" max="11" width="1" style="18" customWidth="1"/>
    <col min="12" max="12" width="12.69921875" style="18" customWidth="1"/>
    <col min="13" max="13" width="11" style="18" bestFit="1" customWidth="1"/>
    <col min="14" max="14" width="1.69921875" style="18" customWidth="1"/>
    <col min="15" max="16384" width="9" style="18"/>
  </cols>
  <sheetData>
    <row r="1" spans="1:14" ht="25.8" customHeight="1" x14ac:dyDescent="0.45">
      <c r="A1" s="30"/>
      <c r="B1" s="31" t="s">
        <v>162</v>
      </c>
      <c r="C1" s="30"/>
      <c r="D1" s="30"/>
      <c r="E1" s="30"/>
      <c r="F1" s="30"/>
      <c r="G1" s="30"/>
      <c r="H1" s="30"/>
      <c r="I1" s="30"/>
      <c r="J1" s="30"/>
      <c r="K1" s="17"/>
      <c r="N1" s="17"/>
    </row>
    <row r="2" spans="1:14" ht="26.4" x14ac:dyDescent="0.45">
      <c r="A2" s="222" t="s">
        <v>238</v>
      </c>
      <c r="B2" s="222"/>
      <c r="C2" s="222"/>
      <c r="D2" s="222"/>
      <c r="E2" s="222"/>
      <c r="F2" s="222"/>
      <c r="G2" s="222"/>
      <c r="H2" s="222"/>
      <c r="I2" s="222"/>
      <c r="J2" s="222"/>
      <c r="K2" s="19"/>
      <c r="L2" s="20"/>
      <c r="M2" s="20"/>
      <c r="N2" s="17"/>
    </row>
    <row r="3" spans="1:14" ht="14.25" customHeight="1" x14ac:dyDescent="0.45">
      <c r="A3" s="30"/>
      <c r="B3" s="31"/>
      <c r="C3" s="30"/>
      <c r="D3" s="30"/>
      <c r="E3" s="30"/>
      <c r="F3" s="30"/>
      <c r="G3" s="30"/>
      <c r="H3" s="30"/>
      <c r="I3" s="30"/>
      <c r="J3" s="30"/>
      <c r="K3" s="17"/>
      <c r="N3" s="17"/>
    </row>
    <row r="4" spans="1:14" ht="15" customHeight="1" thickBot="1" x14ac:dyDescent="0.5">
      <c r="A4" s="30"/>
      <c r="B4" s="30" t="s">
        <v>163</v>
      </c>
      <c r="C4" s="30"/>
      <c r="D4" s="30"/>
      <c r="E4" s="30"/>
      <c r="F4" s="32"/>
      <c r="G4" s="30"/>
      <c r="H4" s="32" t="s">
        <v>197</v>
      </c>
      <c r="I4" s="33"/>
      <c r="J4" s="32"/>
      <c r="K4" s="17"/>
      <c r="N4" s="17"/>
    </row>
    <row r="5" spans="1:14" ht="31.5" customHeight="1" x14ac:dyDescent="0.45">
      <c r="A5" s="30"/>
      <c r="B5" s="223"/>
      <c r="C5" s="224"/>
      <c r="D5" s="203" t="s">
        <v>165</v>
      </c>
      <c r="E5" s="203"/>
      <c r="F5" s="209" t="s">
        <v>166</v>
      </c>
      <c r="G5" s="225"/>
      <c r="H5" s="226"/>
      <c r="I5" s="34"/>
      <c r="J5" s="35"/>
      <c r="K5" s="17"/>
    </row>
    <row r="6" spans="1:14" ht="21.75" customHeight="1" x14ac:dyDescent="0.45">
      <c r="A6" s="30"/>
      <c r="B6" s="202" t="s">
        <v>167</v>
      </c>
      <c r="C6" s="204"/>
      <c r="D6" s="215">
        <f>SUM(別紙5記載例!AC44:AZ45)</f>
        <v>0</v>
      </c>
      <c r="E6" s="215"/>
      <c r="F6" s="210"/>
      <c r="G6" s="211"/>
      <c r="H6" s="212"/>
      <c r="I6" s="37"/>
      <c r="J6" s="227"/>
      <c r="K6" s="22"/>
      <c r="L6" s="23"/>
    </row>
    <row r="7" spans="1:14" ht="21.75" customHeight="1" x14ac:dyDescent="0.45">
      <c r="A7" s="30"/>
      <c r="B7" s="202" t="s">
        <v>168</v>
      </c>
      <c r="C7" s="204"/>
      <c r="D7" s="215">
        <f>SUM(別紙5記載例!AC40:AZ43)</f>
        <v>3450</v>
      </c>
      <c r="E7" s="215"/>
      <c r="F7" s="210" t="s">
        <v>189</v>
      </c>
      <c r="G7" s="211"/>
      <c r="H7" s="212"/>
      <c r="I7" s="37"/>
      <c r="J7" s="227"/>
      <c r="K7" s="22"/>
      <c r="L7" s="23"/>
    </row>
    <row r="8" spans="1:14" ht="21.75" customHeight="1" thickBot="1" x14ac:dyDescent="0.5">
      <c r="A8" s="30"/>
      <c r="B8" s="213" t="s">
        <v>169</v>
      </c>
      <c r="C8" s="214"/>
      <c r="D8" s="215">
        <f>SUM(別紙5記載例!AC46:AZ47)</f>
        <v>1500</v>
      </c>
      <c r="E8" s="215"/>
      <c r="F8" s="210" t="s">
        <v>188</v>
      </c>
      <c r="G8" s="211"/>
      <c r="H8" s="212"/>
      <c r="I8" s="37"/>
      <c r="J8" s="227"/>
      <c r="K8" s="22"/>
      <c r="L8" s="23"/>
    </row>
    <row r="9" spans="1:14" ht="21.75" customHeight="1" thickTop="1" thickBot="1" x14ac:dyDescent="0.5">
      <c r="A9" s="30"/>
      <c r="B9" s="216" t="s">
        <v>170</v>
      </c>
      <c r="C9" s="217"/>
      <c r="D9" s="218">
        <f>SUM(D6:E8)</f>
        <v>4950</v>
      </c>
      <c r="E9" s="218"/>
      <c r="F9" s="219"/>
      <c r="G9" s="220"/>
      <c r="H9" s="221"/>
      <c r="I9" s="37"/>
      <c r="J9" s="227"/>
      <c r="K9" s="22"/>
      <c r="L9" s="23"/>
    </row>
    <row r="10" spans="1:14" ht="15.75" customHeight="1" x14ac:dyDescent="0.45">
      <c r="A10" s="30"/>
      <c r="B10" s="31"/>
      <c r="C10" s="30"/>
      <c r="D10" s="30"/>
      <c r="E10" s="30"/>
      <c r="F10" s="30"/>
      <c r="G10" s="30"/>
      <c r="H10" s="30"/>
      <c r="I10" s="30"/>
      <c r="J10" s="30"/>
      <c r="K10" s="17"/>
      <c r="N10" s="17"/>
    </row>
    <row r="11" spans="1:14" ht="15.75" customHeight="1" thickBot="1" x14ac:dyDescent="0.5">
      <c r="A11" s="30"/>
      <c r="B11" s="30" t="s">
        <v>171</v>
      </c>
      <c r="C11" s="30"/>
      <c r="D11" s="30"/>
      <c r="E11" s="30"/>
      <c r="F11" s="30"/>
      <c r="G11" s="30"/>
      <c r="H11" s="32"/>
      <c r="I11" s="32"/>
      <c r="J11" s="32" t="s">
        <v>164</v>
      </c>
      <c r="K11" s="17"/>
      <c r="N11" s="17"/>
    </row>
    <row r="12" spans="1:14" ht="25.5" customHeight="1" x14ac:dyDescent="0.45">
      <c r="A12" s="30"/>
      <c r="B12" s="201" t="s">
        <v>172</v>
      </c>
      <c r="C12" s="203" t="s">
        <v>173</v>
      </c>
      <c r="D12" s="203" t="s">
        <v>174</v>
      </c>
      <c r="E12" s="205" t="s">
        <v>175</v>
      </c>
      <c r="F12" s="207" t="s">
        <v>176</v>
      </c>
      <c r="G12" s="203" t="s">
        <v>177</v>
      </c>
      <c r="H12" s="209"/>
      <c r="I12" s="185" t="s">
        <v>178</v>
      </c>
      <c r="J12" s="186"/>
    </row>
    <row r="13" spans="1:14" ht="25.5" customHeight="1" thickBot="1" x14ac:dyDescent="0.5">
      <c r="A13" s="30"/>
      <c r="B13" s="202"/>
      <c r="C13" s="204"/>
      <c r="D13" s="204"/>
      <c r="E13" s="206"/>
      <c r="F13" s="208"/>
      <c r="G13" s="36" t="s">
        <v>179</v>
      </c>
      <c r="H13" s="38" t="s">
        <v>180</v>
      </c>
      <c r="I13" s="187"/>
      <c r="J13" s="188"/>
    </row>
    <row r="14" spans="1:14" ht="25.05" customHeight="1" x14ac:dyDescent="0.45">
      <c r="A14" s="30"/>
      <c r="B14" s="39" t="s">
        <v>191</v>
      </c>
      <c r="C14" s="40" t="s">
        <v>195</v>
      </c>
      <c r="D14" s="41">
        <v>770000</v>
      </c>
      <c r="E14" s="41">
        <v>700000</v>
      </c>
      <c r="F14" s="189"/>
      <c r="G14" s="189"/>
      <c r="H14" s="192"/>
      <c r="I14" s="195"/>
      <c r="J14" s="196"/>
    </row>
    <row r="15" spans="1:14" ht="25.05" customHeight="1" x14ac:dyDescent="0.45">
      <c r="A15" s="30"/>
      <c r="B15" s="42" t="s">
        <v>192</v>
      </c>
      <c r="C15" s="43" t="s">
        <v>196</v>
      </c>
      <c r="D15" s="44">
        <v>2750000</v>
      </c>
      <c r="E15" s="44">
        <v>2500000</v>
      </c>
      <c r="F15" s="190"/>
      <c r="G15" s="190"/>
      <c r="H15" s="193"/>
      <c r="I15" s="197"/>
      <c r="J15" s="198"/>
    </row>
    <row r="16" spans="1:14" ht="25.05" customHeight="1" x14ac:dyDescent="0.45">
      <c r="A16" s="30"/>
      <c r="B16" s="42" t="s">
        <v>193</v>
      </c>
      <c r="C16" s="43" t="s">
        <v>195</v>
      </c>
      <c r="D16" s="44">
        <v>880000</v>
      </c>
      <c r="E16" s="44">
        <v>800000</v>
      </c>
      <c r="F16" s="190"/>
      <c r="G16" s="190"/>
      <c r="H16" s="193"/>
      <c r="I16" s="197"/>
      <c r="J16" s="198"/>
    </row>
    <row r="17" spans="1:14" ht="25.05" customHeight="1" x14ac:dyDescent="0.45">
      <c r="A17" s="30"/>
      <c r="B17" s="42" t="s">
        <v>194</v>
      </c>
      <c r="C17" s="43" t="s">
        <v>198</v>
      </c>
      <c r="D17" s="44">
        <v>850000</v>
      </c>
      <c r="E17" s="44">
        <v>500000</v>
      </c>
      <c r="F17" s="190"/>
      <c r="G17" s="190"/>
      <c r="H17" s="193"/>
      <c r="I17" s="197"/>
      <c r="J17" s="198"/>
    </row>
    <row r="18" spans="1:14" ht="25.05" customHeight="1" thickBot="1" x14ac:dyDescent="0.5">
      <c r="A18" s="30"/>
      <c r="B18" s="45"/>
      <c r="C18" s="46"/>
      <c r="D18" s="47"/>
      <c r="E18" s="47"/>
      <c r="F18" s="191"/>
      <c r="G18" s="191"/>
      <c r="H18" s="194"/>
      <c r="I18" s="199"/>
      <c r="J18" s="200"/>
    </row>
    <row r="19" spans="1:14" ht="25.05" customHeight="1" thickTop="1" thickBot="1" x14ac:dyDescent="0.5">
      <c r="A19" s="30"/>
      <c r="B19" s="172" t="s">
        <v>181</v>
      </c>
      <c r="C19" s="173"/>
      <c r="D19" s="48">
        <f>SUM(D14:D18)</f>
        <v>5250000</v>
      </c>
      <c r="E19" s="48">
        <f t="shared" ref="E19" si="0">SUM(E14:E18)</f>
        <v>4500000</v>
      </c>
      <c r="F19" s="48">
        <f>ROUNDDOWN(補助対象経費*1/3,1)</f>
        <v>1500000</v>
      </c>
      <c r="G19" s="48">
        <f>+F19</f>
        <v>1500000</v>
      </c>
      <c r="H19" s="49">
        <f>+D19-G19</f>
        <v>3750000</v>
      </c>
      <c r="I19" s="174"/>
      <c r="J19" s="175"/>
    </row>
    <row r="20" spans="1:14" x14ac:dyDescent="0.45">
      <c r="A20" s="17"/>
      <c r="B20" s="24"/>
      <c r="C20" s="24"/>
      <c r="D20" s="24"/>
      <c r="E20" s="25"/>
      <c r="F20" s="26"/>
      <c r="G20" s="25"/>
      <c r="H20" s="25"/>
      <c r="I20" s="25"/>
      <c r="J20" s="25"/>
      <c r="K20" s="25"/>
      <c r="L20" s="27"/>
      <c r="M20" s="27"/>
      <c r="N20" s="25"/>
    </row>
    <row r="21" spans="1:14" ht="14.25" customHeight="1" x14ac:dyDescent="0.45">
      <c r="A21" s="17"/>
      <c r="B21" s="21" t="s">
        <v>182</v>
      </c>
      <c r="C21" s="17"/>
      <c r="D21" s="17"/>
      <c r="E21" s="28"/>
      <c r="F21" s="29"/>
      <c r="G21" s="17" t="s">
        <v>183</v>
      </c>
      <c r="H21" s="17"/>
      <c r="I21" s="17"/>
      <c r="J21" s="17"/>
      <c r="K21" s="17"/>
      <c r="N21" s="17"/>
    </row>
    <row r="22" spans="1:14" ht="13.5" customHeight="1" x14ac:dyDescent="0.45">
      <c r="A22" s="17"/>
      <c r="B22" s="21" t="s">
        <v>184</v>
      </c>
      <c r="C22" s="21"/>
      <c r="D22" s="17"/>
      <c r="E22" s="17"/>
      <c r="F22" s="17"/>
      <c r="G22" s="176"/>
      <c r="H22" s="177"/>
      <c r="I22" s="177"/>
      <c r="J22" s="178"/>
      <c r="K22" s="17"/>
      <c r="N22" s="17"/>
    </row>
    <row r="23" spans="1:14" x14ac:dyDescent="0.45">
      <c r="A23" s="17"/>
      <c r="B23" s="21" t="s">
        <v>185</v>
      </c>
      <c r="C23" s="21"/>
      <c r="D23" s="17"/>
      <c r="E23" s="17"/>
      <c r="F23" s="17"/>
      <c r="G23" s="179"/>
      <c r="H23" s="180"/>
      <c r="I23" s="180"/>
      <c r="J23" s="181"/>
      <c r="K23" s="17"/>
      <c r="N23" s="17"/>
    </row>
    <row r="24" spans="1:14" x14ac:dyDescent="0.45">
      <c r="B24" s="21" t="s">
        <v>186</v>
      </c>
      <c r="G24" s="182"/>
      <c r="H24" s="183"/>
      <c r="I24" s="183"/>
      <c r="J24" s="184"/>
    </row>
    <row r="25" spans="1:14" x14ac:dyDescent="0.45">
      <c r="B25" s="21" t="s">
        <v>187</v>
      </c>
    </row>
  </sheetData>
  <mergeCells count="35">
    <mergeCell ref="A2:J2"/>
    <mergeCell ref="B5:C5"/>
    <mergeCell ref="D5:E5"/>
    <mergeCell ref="F5:H5"/>
    <mergeCell ref="B6:C6"/>
    <mergeCell ref="D6:E6"/>
    <mergeCell ref="F6:H6"/>
    <mergeCell ref="J6:J9"/>
    <mergeCell ref="B7:C7"/>
    <mergeCell ref="D7:E7"/>
    <mergeCell ref="F12:F13"/>
    <mergeCell ref="G12:H12"/>
    <mergeCell ref="F7:H7"/>
    <mergeCell ref="B8:C8"/>
    <mergeCell ref="D8:E8"/>
    <mergeCell ref="F8:H8"/>
    <mergeCell ref="B9:C9"/>
    <mergeCell ref="D9:E9"/>
    <mergeCell ref="F9:H9"/>
    <mergeCell ref="B19:C19"/>
    <mergeCell ref="I19:J19"/>
    <mergeCell ref="G22:J24"/>
    <mergeCell ref="I12:J13"/>
    <mergeCell ref="F14:F18"/>
    <mergeCell ref="G14:G18"/>
    <mergeCell ref="H14:H18"/>
    <mergeCell ref="I14:J14"/>
    <mergeCell ref="I15:J15"/>
    <mergeCell ref="I16:J16"/>
    <mergeCell ref="I17:J17"/>
    <mergeCell ref="I18:J18"/>
    <mergeCell ref="B12:B13"/>
    <mergeCell ref="C12:C13"/>
    <mergeCell ref="D12:D13"/>
    <mergeCell ref="E12:E13"/>
  </mergeCells>
  <phoneticPr fontId="2"/>
  <pageMargins left="0.70866141732283472" right="0.70866141732283472" top="0.74803149606299213" bottom="0.74803149606299213" header="0.31496062992125984" footer="0.31496062992125984"/>
  <pageSetup paperSize="9"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117"/>
  <sheetViews>
    <sheetView topLeftCell="A28" zoomScaleNormal="100" workbookViewId="0">
      <selection activeCell="K44" sqref="K44"/>
    </sheetView>
  </sheetViews>
  <sheetFormatPr defaultColWidth="8.69921875" defaultRowHeight="19.8" x14ac:dyDescent="0.5"/>
  <cols>
    <col min="1" max="1" width="4.8984375" style="50" customWidth="1"/>
    <col min="2" max="2" width="11.3984375" style="50" customWidth="1"/>
    <col min="3" max="4" width="12.69921875" style="50" customWidth="1"/>
    <col min="5" max="5" width="8.3984375" style="50" customWidth="1"/>
    <col min="6" max="6" width="8.3984375" style="51" customWidth="1"/>
    <col min="7" max="7" width="17.59765625" style="50" customWidth="1"/>
    <col min="8" max="8" width="17.5" style="50" bestFit="1" customWidth="1"/>
    <col min="9" max="9" width="12.296875" style="50" customWidth="1"/>
    <col min="10" max="16384" width="8.69921875" style="50"/>
  </cols>
  <sheetData>
    <row r="1" spans="1:24" ht="25.8" customHeight="1" x14ac:dyDescent="0.5">
      <c r="A1" s="50" t="s">
        <v>0</v>
      </c>
      <c r="I1" s="52" t="s">
        <v>39</v>
      </c>
    </row>
    <row r="2" spans="1:24" ht="22.2" x14ac:dyDescent="0.55000000000000004">
      <c r="A2" s="232" t="s">
        <v>1</v>
      </c>
      <c r="B2" s="232"/>
      <c r="C2" s="232"/>
      <c r="D2" s="232"/>
      <c r="E2" s="232"/>
      <c r="F2" s="232"/>
      <c r="G2" s="232"/>
      <c r="H2" s="232"/>
      <c r="I2" s="232"/>
    </row>
    <row r="3" spans="1:24" ht="23.55" customHeight="1" x14ac:dyDescent="0.5">
      <c r="A3" s="50" t="s">
        <v>2</v>
      </c>
    </row>
    <row r="4" spans="1:24" x14ac:dyDescent="0.5">
      <c r="A4" s="228" t="s">
        <v>3</v>
      </c>
      <c r="B4" s="228"/>
      <c r="C4" s="228"/>
      <c r="D4" s="228"/>
      <c r="E4" s="228"/>
      <c r="F4" s="228"/>
      <c r="G4" s="233">
        <v>45657</v>
      </c>
      <c r="H4" s="233"/>
      <c r="I4" s="233"/>
    </row>
    <row r="5" spans="1:24" x14ac:dyDescent="0.5">
      <c r="A5" s="228" t="s">
        <v>4</v>
      </c>
      <c r="B5" s="228"/>
      <c r="C5" s="228"/>
      <c r="D5" s="228"/>
      <c r="E5" s="228"/>
      <c r="F5" s="228"/>
      <c r="G5" s="234">
        <v>45291</v>
      </c>
      <c r="H5" s="229"/>
      <c r="I5" s="229"/>
    </row>
    <row r="6" spans="1:24" s="57" customFormat="1" x14ac:dyDescent="0.5">
      <c r="A6" s="55"/>
      <c r="B6" s="55"/>
      <c r="C6" s="55"/>
      <c r="D6" s="55"/>
      <c r="E6" s="55"/>
      <c r="F6" s="55"/>
      <c r="G6" s="56"/>
      <c r="H6" s="56"/>
      <c r="I6" s="56"/>
    </row>
    <row r="7" spans="1:24" x14ac:dyDescent="0.5">
      <c r="A7" s="58" t="s">
        <v>5</v>
      </c>
      <c r="B7" s="58"/>
      <c r="C7" s="58"/>
      <c r="D7" s="58"/>
      <c r="E7" s="58"/>
    </row>
    <row r="8" spans="1:24" x14ac:dyDescent="0.5">
      <c r="A8" s="228" t="s">
        <v>6</v>
      </c>
      <c r="B8" s="228"/>
      <c r="C8" s="228"/>
      <c r="D8" s="228"/>
      <c r="E8" s="228"/>
      <c r="F8" s="228"/>
      <c r="G8" s="229">
        <v>3</v>
      </c>
      <c r="H8" s="229"/>
      <c r="I8" s="229"/>
      <c r="X8" s="50" t="e">
        <f>ROUNDDOWN((SUM(T18:T117)-SUMIF($E$18:$E$47,"〇",$G$18:$G$47))/T13,0)</f>
        <v>#DIV/0!</v>
      </c>
    </row>
    <row r="9" spans="1:24" x14ac:dyDescent="0.5">
      <c r="A9" s="228" t="s">
        <v>7</v>
      </c>
      <c r="B9" s="228"/>
      <c r="C9" s="228"/>
      <c r="D9" s="228"/>
      <c r="E9" s="228"/>
      <c r="F9" s="228"/>
      <c r="G9" s="229">
        <v>5</v>
      </c>
      <c r="H9" s="229"/>
      <c r="I9" s="229"/>
      <c r="X9" s="50" t="e">
        <f ca="1">ROUNDDOWN(SUMIF(S18:S117,"〇",T18:T54)/T14+SUMIF($I$18:$I$47,"整理解雇等",$G$18:$G$47)/T14,0)</f>
        <v>#DIV/0!</v>
      </c>
    </row>
    <row r="10" spans="1:24" x14ac:dyDescent="0.5">
      <c r="A10" s="228" t="s">
        <v>8</v>
      </c>
      <c r="B10" s="228"/>
      <c r="C10" s="228"/>
      <c r="D10" s="228"/>
      <c r="E10" s="228"/>
      <c r="F10" s="228"/>
      <c r="G10" s="231">
        <f>(G9-G8)/G9</f>
        <v>0.4</v>
      </c>
      <c r="H10" s="231"/>
      <c r="I10" s="231"/>
    </row>
    <row r="11" spans="1:24" s="57" customFormat="1" ht="16.5" customHeight="1" x14ac:dyDescent="0.5">
      <c r="A11" s="55"/>
      <c r="B11" s="55"/>
      <c r="C11" s="55"/>
      <c r="D11" s="55"/>
      <c r="E11" s="55"/>
      <c r="F11" s="55"/>
      <c r="G11" s="59"/>
      <c r="H11" s="59"/>
      <c r="I11" s="59"/>
    </row>
    <row r="12" spans="1:24" x14ac:dyDescent="0.5">
      <c r="A12" s="58" t="s">
        <v>9</v>
      </c>
      <c r="B12" s="58"/>
      <c r="C12" s="58"/>
      <c r="D12" s="58"/>
      <c r="E12" s="58"/>
    </row>
    <row r="13" spans="1:24" x14ac:dyDescent="0.5">
      <c r="A13" s="228" t="s">
        <v>10</v>
      </c>
      <c r="B13" s="228"/>
      <c r="C13" s="228"/>
      <c r="D13" s="228"/>
      <c r="E13" s="228"/>
      <c r="F13" s="228"/>
      <c r="G13" s="229">
        <v>40</v>
      </c>
      <c r="H13" s="229"/>
      <c r="I13" s="229"/>
    </row>
    <row r="14" spans="1:24" x14ac:dyDescent="0.5">
      <c r="A14" s="228" t="s">
        <v>11</v>
      </c>
      <c r="B14" s="228"/>
      <c r="C14" s="228"/>
      <c r="D14" s="228"/>
      <c r="E14" s="228"/>
      <c r="F14" s="228"/>
      <c r="G14" s="229">
        <v>40</v>
      </c>
      <c r="H14" s="229"/>
      <c r="I14" s="229"/>
    </row>
    <row r="16" spans="1:24" x14ac:dyDescent="0.5">
      <c r="A16" s="50" t="s">
        <v>12</v>
      </c>
    </row>
    <row r="17" spans="1:9" x14ac:dyDescent="0.5">
      <c r="A17" s="60" t="s">
        <v>13</v>
      </c>
      <c r="B17" s="60" t="s">
        <v>14</v>
      </c>
      <c r="C17" s="61" t="s">
        <v>15</v>
      </c>
      <c r="D17" s="61" t="s">
        <v>16</v>
      </c>
      <c r="E17" s="62" t="s">
        <v>17</v>
      </c>
      <c r="F17" s="60" t="s">
        <v>18</v>
      </c>
      <c r="G17" s="60" t="s">
        <v>19</v>
      </c>
      <c r="H17" s="60" t="s">
        <v>20</v>
      </c>
      <c r="I17" s="60" t="s">
        <v>21</v>
      </c>
    </row>
    <row r="18" spans="1:9" x14ac:dyDescent="0.5">
      <c r="A18" s="63">
        <v>1</v>
      </c>
      <c r="B18" s="54" t="s">
        <v>207</v>
      </c>
      <c r="C18" s="64">
        <v>28522</v>
      </c>
      <c r="D18" s="64">
        <v>37347</v>
      </c>
      <c r="E18" s="65" t="str">
        <f>IF($G$5&lt;D18,"〇","")</f>
        <v/>
      </c>
      <c r="F18" s="54" t="s">
        <v>27</v>
      </c>
      <c r="G18" s="54">
        <v>40</v>
      </c>
      <c r="H18" s="53"/>
      <c r="I18" s="54"/>
    </row>
    <row r="19" spans="1:9" x14ac:dyDescent="0.5">
      <c r="A19" s="63">
        <v>2</v>
      </c>
      <c r="B19" s="54" t="s">
        <v>23</v>
      </c>
      <c r="C19" s="64">
        <v>37347</v>
      </c>
      <c r="D19" s="64">
        <v>44652</v>
      </c>
      <c r="E19" s="65" t="str">
        <f t="shared" ref="E19:E47" si="0">IF($G$5&lt;D19,"〇","")</f>
        <v/>
      </c>
      <c r="F19" s="54"/>
      <c r="G19" s="54">
        <v>40</v>
      </c>
      <c r="H19" s="53">
        <v>45595</v>
      </c>
      <c r="I19" s="54" t="s">
        <v>24</v>
      </c>
    </row>
    <row r="20" spans="1:9" x14ac:dyDescent="0.5">
      <c r="A20" s="63">
        <v>3</v>
      </c>
      <c r="B20" s="54" t="s">
        <v>25</v>
      </c>
      <c r="C20" s="64">
        <v>37347</v>
      </c>
      <c r="D20" s="64">
        <v>44682</v>
      </c>
      <c r="E20" s="65" t="str">
        <f t="shared" si="0"/>
        <v/>
      </c>
      <c r="F20" s="54" t="s">
        <v>27</v>
      </c>
      <c r="G20" s="54">
        <v>40</v>
      </c>
      <c r="H20" s="53"/>
      <c r="I20" s="54"/>
    </row>
    <row r="21" spans="1:9" x14ac:dyDescent="0.5">
      <c r="A21" s="63">
        <v>4</v>
      </c>
      <c r="B21" s="54" t="s">
        <v>31</v>
      </c>
      <c r="C21" s="64">
        <v>28126</v>
      </c>
      <c r="D21" s="64">
        <v>36982</v>
      </c>
      <c r="E21" s="65"/>
      <c r="F21" s="54" t="s">
        <v>27</v>
      </c>
      <c r="G21" s="54">
        <v>40</v>
      </c>
      <c r="H21" s="64"/>
      <c r="I21" s="54"/>
    </row>
    <row r="22" spans="1:9" x14ac:dyDescent="0.5">
      <c r="A22" s="63">
        <v>5</v>
      </c>
      <c r="B22" s="54" t="s">
        <v>32</v>
      </c>
      <c r="C22" s="64">
        <v>28887</v>
      </c>
      <c r="D22" s="64">
        <v>37347</v>
      </c>
      <c r="E22" s="65"/>
      <c r="F22" s="54"/>
      <c r="G22" s="54">
        <v>40</v>
      </c>
      <c r="H22" s="64">
        <v>45595</v>
      </c>
      <c r="I22" s="54" t="s">
        <v>24</v>
      </c>
    </row>
    <row r="23" spans="1:9" x14ac:dyDescent="0.5">
      <c r="A23" s="63">
        <v>6</v>
      </c>
      <c r="B23" s="54"/>
      <c r="C23" s="64"/>
      <c r="D23" s="64"/>
      <c r="E23" s="65" t="str">
        <f t="shared" si="0"/>
        <v/>
      </c>
      <c r="F23" s="54"/>
      <c r="G23" s="54"/>
      <c r="H23" s="53"/>
      <c r="I23" s="54"/>
    </row>
    <row r="24" spans="1:9" x14ac:dyDescent="0.5">
      <c r="A24" s="63">
        <v>7</v>
      </c>
      <c r="B24" s="54"/>
      <c r="C24" s="64"/>
      <c r="D24" s="64"/>
      <c r="E24" s="65" t="str">
        <f t="shared" si="0"/>
        <v/>
      </c>
      <c r="F24" s="54"/>
      <c r="G24" s="54"/>
      <c r="H24" s="53"/>
      <c r="I24" s="54"/>
    </row>
    <row r="25" spans="1:9" x14ac:dyDescent="0.5">
      <c r="A25" s="63">
        <v>8</v>
      </c>
      <c r="B25" s="54"/>
      <c r="C25" s="64"/>
      <c r="D25" s="64"/>
      <c r="E25" s="65" t="str">
        <f t="shared" si="0"/>
        <v/>
      </c>
      <c r="F25" s="54"/>
      <c r="G25" s="54"/>
      <c r="H25" s="53"/>
      <c r="I25" s="54"/>
    </row>
    <row r="26" spans="1:9" x14ac:dyDescent="0.5">
      <c r="A26" s="63">
        <v>9</v>
      </c>
      <c r="B26" s="54"/>
      <c r="C26" s="64"/>
      <c r="D26" s="64"/>
      <c r="E26" s="65" t="str">
        <f t="shared" si="0"/>
        <v/>
      </c>
      <c r="F26" s="54"/>
      <c r="G26" s="54"/>
      <c r="H26" s="53"/>
      <c r="I26" s="54"/>
    </row>
    <row r="27" spans="1:9" x14ac:dyDescent="0.5">
      <c r="A27" s="63">
        <v>10</v>
      </c>
      <c r="B27" s="54"/>
      <c r="C27" s="64"/>
      <c r="D27" s="64"/>
      <c r="E27" s="65" t="str">
        <f t="shared" si="0"/>
        <v/>
      </c>
      <c r="F27" s="54"/>
      <c r="G27" s="54"/>
      <c r="H27" s="53"/>
      <c r="I27" s="54"/>
    </row>
    <row r="28" spans="1:9" x14ac:dyDescent="0.5">
      <c r="A28" s="63">
        <v>11</v>
      </c>
      <c r="B28" s="54"/>
      <c r="C28" s="64"/>
      <c r="D28" s="64"/>
      <c r="E28" s="65" t="str">
        <f t="shared" si="0"/>
        <v/>
      </c>
      <c r="F28" s="54"/>
      <c r="G28" s="54"/>
      <c r="H28" s="53"/>
      <c r="I28" s="54"/>
    </row>
    <row r="29" spans="1:9" x14ac:dyDescent="0.5">
      <c r="A29" s="63">
        <v>12</v>
      </c>
      <c r="B29" s="54"/>
      <c r="C29" s="64"/>
      <c r="D29" s="64"/>
      <c r="E29" s="65" t="str">
        <f t="shared" si="0"/>
        <v/>
      </c>
      <c r="F29" s="54"/>
      <c r="G29" s="54"/>
      <c r="H29" s="53"/>
      <c r="I29" s="54"/>
    </row>
    <row r="30" spans="1:9" x14ac:dyDescent="0.5">
      <c r="A30" s="63">
        <v>13</v>
      </c>
      <c r="B30" s="54"/>
      <c r="C30" s="64"/>
      <c r="D30" s="64"/>
      <c r="E30" s="65" t="str">
        <f t="shared" si="0"/>
        <v/>
      </c>
      <c r="F30" s="54"/>
      <c r="G30" s="54"/>
      <c r="H30" s="53"/>
      <c r="I30" s="54"/>
    </row>
    <row r="31" spans="1:9" x14ac:dyDescent="0.5">
      <c r="A31" s="63">
        <v>14</v>
      </c>
      <c r="B31" s="54"/>
      <c r="C31" s="64"/>
      <c r="D31" s="64"/>
      <c r="E31" s="65" t="str">
        <f t="shared" si="0"/>
        <v/>
      </c>
      <c r="F31" s="54"/>
      <c r="G31" s="54"/>
      <c r="H31" s="53"/>
      <c r="I31" s="54"/>
    </row>
    <row r="32" spans="1:9" x14ac:dyDescent="0.5">
      <c r="A32" s="63">
        <v>15</v>
      </c>
      <c r="B32" s="54"/>
      <c r="C32" s="64"/>
      <c r="D32" s="64"/>
      <c r="E32" s="65" t="str">
        <f t="shared" si="0"/>
        <v/>
      </c>
      <c r="F32" s="54"/>
      <c r="G32" s="54"/>
      <c r="H32" s="53"/>
      <c r="I32" s="54"/>
    </row>
    <row r="33" spans="1:9" x14ac:dyDescent="0.5">
      <c r="A33" s="63">
        <v>16</v>
      </c>
      <c r="B33" s="54"/>
      <c r="C33" s="64"/>
      <c r="D33" s="64"/>
      <c r="E33" s="65" t="str">
        <f t="shared" si="0"/>
        <v/>
      </c>
      <c r="F33" s="54"/>
      <c r="G33" s="54"/>
      <c r="H33" s="53"/>
      <c r="I33" s="54"/>
    </row>
    <row r="34" spans="1:9" x14ac:dyDescent="0.5">
      <c r="A34" s="63">
        <v>17</v>
      </c>
      <c r="B34" s="54"/>
      <c r="C34" s="64"/>
      <c r="D34" s="64"/>
      <c r="E34" s="65" t="str">
        <f t="shared" si="0"/>
        <v/>
      </c>
      <c r="F34" s="54"/>
      <c r="G34" s="54"/>
      <c r="H34" s="53"/>
      <c r="I34" s="54"/>
    </row>
    <row r="35" spans="1:9" x14ac:dyDescent="0.5">
      <c r="A35" s="63">
        <v>18</v>
      </c>
      <c r="B35" s="54"/>
      <c r="C35" s="64"/>
      <c r="D35" s="64"/>
      <c r="E35" s="65" t="str">
        <f t="shared" si="0"/>
        <v/>
      </c>
      <c r="F35" s="54"/>
      <c r="G35" s="54"/>
      <c r="H35" s="53"/>
      <c r="I35" s="54"/>
    </row>
    <row r="36" spans="1:9" x14ac:dyDescent="0.5">
      <c r="A36" s="63">
        <v>19</v>
      </c>
      <c r="B36" s="54"/>
      <c r="C36" s="64"/>
      <c r="D36" s="64"/>
      <c r="E36" s="65" t="str">
        <f t="shared" si="0"/>
        <v/>
      </c>
      <c r="F36" s="54"/>
      <c r="G36" s="54"/>
      <c r="H36" s="53"/>
      <c r="I36" s="54"/>
    </row>
    <row r="37" spans="1:9" x14ac:dyDescent="0.5">
      <c r="A37" s="63">
        <v>20</v>
      </c>
      <c r="B37" s="54"/>
      <c r="C37" s="64"/>
      <c r="D37" s="64"/>
      <c r="E37" s="65" t="str">
        <f t="shared" si="0"/>
        <v/>
      </c>
      <c r="F37" s="54"/>
      <c r="G37" s="54"/>
      <c r="H37" s="53"/>
      <c r="I37" s="54"/>
    </row>
    <row r="38" spans="1:9" x14ac:dyDescent="0.5">
      <c r="A38" s="63">
        <v>21</v>
      </c>
      <c r="B38" s="54"/>
      <c r="C38" s="64"/>
      <c r="D38" s="64"/>
      <c r="E38" s="65" t="str">
        <f t="shared" si="0"/>
        <v/>
      </c>
      <c r="F38" s="54"/>
      <c r="G38" s="54"/>
      <c r="H38" s="53"/>
      <c r="I38" s="54"/>
    </row>
    <row r="39" spans="1:9" x14ac:dyDescent="0.5">
      <c r="A39" s="63">
        <v>22</v>
      </c>
      <c r="B39" s="54"/>
      <c r="C39" s="64"/>
      <c r="D39" s="64"/>
      <c r="E39" s="65" t="str">
        <f t="shared" si="0"/>
        <v/>
      </c>
      <c r="F39" s="54"/>
      <c r="G39" s="54"/>
      <c r="H39" s="53"/>
      <c r="I39" s="54"/>
    </row>
    <row r="40" spans="1:9" x14ac:dyDescent="0.5">
      <c r="A40" s="63">
        <v>23</v>
      </c>
      <c r="B40" s="54"/>
      <c r="C40" s="64"/>
      <c r="D40" s="64"/>
      <c r="E40" s="65" t="str">
        <f t="shared" si="0"/>
        <v/>
      </c>
      <c r="F40" s="54"/>
      <c r="G40" s="54"/>
      <c r="H40" s="53"/>
      <c r="I40" s="54"/>
    </row>
    <row r="41" spans="1:9" x14ac:dyDescent="0.5">
      <c r="A41" s="63">
        <v>24</v>
      </c>
      <c r="B41" s="54"/>
      <c r="C41" s="64"/>
      <c r="D41" s="64"/>
      <c r="E41" s="65" t="str">
        <f t="shared" si="0"/>
        <v/>
      </c>
      <c r="F41" s="54"/>
      <c r="G41" s="54"/>
      <c r="H41" s="53"/>
      <c r="I41" s="54"/>
    </row>
    <row r="42" spans="1:9" x14ac:dyDescent="0.5">
      <c r="A42" s="63">
        <v>25</v>
      </c>
      <c r="B42" s="54"/>
      <c r="C42" s="64"/>
      <c r="D42" s="64"/>
      <c r="E42" s="65" t="str">
        <f t="shared" si="0"/>
        <v/>
      </c>
      <c r="F42" s="54"/>
      <c r="G42" s="54"/>
      <c r="H42" s="53"/>
      <c r="I42" s="54"/>
    </row>
    <row r="43" spans="1:9" x14ac:dyDescent="0.5">
      <c r="A43" s="63">
        <v>26</v>
      </c>
      <c r="B43" s="54"/>
      <c r="C43" s="64"/>
      <c r="D43" s="64"/>
      <c r="E43" s="65" t="str">
        <f t="shared" si="0"/>
        <v/>
      </c>
      <c r="F43" s="54"/>
      <c r="G43" s="54"/>
      <c r="H43" s="53"/>
      <c r="I43" s="54"/>
    </row>
    <row r="44" spans="1:9" x14ac:dyDescent="0.5">
      <c r="A44" s="63">
        <v>27</v>
      </c>
      <c r="B44" s="54"/>
      <c r="C44" s="64"/>
      <c r="D44" s="64"/>
      <c r="E44" s="65" t="str">
        <f t="shared" si="0"/>
        <v/>
      </c>
      <c r="F44" s="54"/>
      <c r="G44" s="54"/>
      <c r="H44" s="53"/>
      <c r="I44" s="54"/>
    </row>
    <row r="45" spans="1:9" x14ac:dyDescent="0.5">
      <c r="A45" s="63">
        <v>28</v>
      </c>
      <c r="B45" s="54"/>
      <c r="C45" s="64"/>
      <c r="D45" s="64"/>
      <c r="E45" s="65" t="str">
        <f t="shared" si="0"/>
        <v/>
      </c>
      <c r="F45" s="54"/>
      <c r="G45" s="54"/>
      <c r="H45" s="53"/>
      <c r="I45" s="54"/>
    </row>
    <row r="46" spans="1:9" x14ac:dyDescent="0.5">
      <c r="A46" s="63">
        <v>29</v>
      </c>
      <c r="B46" s="54"/>
      <c r="C46" s="64"/>
      <c r="D46" s="64"/>
      <c r="E46" s="65" t="str">
        <f t="shared" si="0"/>
        <v/>
      </c>
      <c r="F46" s="54"/>
      <c r="G46" s="54"/>
      <c r="H46" s="53"/>
      <c r="I46" s="54"/>
    </row>
    <row r="47" spans="1:9" x14ac:dyDescent="0.5">
      <c r="A47" s="63">
        <v>30</v>
      </c>
      <c r="B47" s="54"/>
      <c r="C47" s="64"/>
      <c r="D47" s="64"/>
      <c r="E47" s="65" t="str">
        <f t="shared" si="0"/>
        <v/>
      </c>
      <c r="F47" s="54"/>
      <c r="G47" s="54"/>
      <c r="H47" s="53"/>
      <c r="I47" s="54"/>
    </row>
    <row r="48" spans="1:9" x14ac:dyDescent="0.5">
      <c r="A48" s="230" t="s">
        <v>26</v>
      </c>
      <c r="B48" s="230"/>
      <c r="C48" s="230"/>
      <c r="D48" s="230"/>
      <c r="E48" s="230"/>
      <c r="F48" s="230"/>
      <c r="G48" s="230"/>
      <c r="H48" s="230"/>
      <c r="I48" s="230"/>
    </row>
    <row r="49" s="50" customFormat="1" x14ac:dyDescent="0.5"/>
    <row r="50" s="50" customFormat="1" x14ac:dyDescent="0.5"/>
    <row r="51" s="50" customFormat="1" x14ac:dyDescent="0.5"/>
    <row r="52" s="50" customFormat="1" x14ac:dyDescent="0.5"/>
    <row r="53" s="50" customFormat="1" x14ac:dyDescent="0.5"/>
    <row r="54" s="50" customFormat="1" x14ac:dyDescent="0.5"/>
    <row r="55" s="50" customFormat="1" x14ac:dyDescent="0.5"/>
    <row r="56" s="50" customFormat="1" x14ac:dyDescent="0.5"/>
    <row r="57" s="50" customFormat="1" x14ac:dyDescent="0.5"/>
    <row r="58" s="50" customFormat="1" x14ac:dyDescent="0.5"/>
    <row r="59" s="50" customFormat="1" x14ac:dyDescent="0.5"/>
    <row r="60" s="50" customFormat="1" x14ac:dyDescent="0.5"/>
    <row r="61" s="50" customFormat="1" x14ac:dyDescent="0.5"/>
    <row r="62" s="50" customFormat="1" x14ac:dyDescent="0.5"/>
    <row r="63" s="50" customFormat="1" x14ac:dyDescent="0.5"/>
    <row r="64" s="50" customFormat="1" x14ac:dyDescent="0.5"/>
    <row r="65" s="50" customFormat="1" x14ac:dyDescent="0.5"/>
    <row r="66" s="50" customFormat="1" x14ac:dyDescent="0.5"/>
    <row r="67" s="50" customFormat="1" x14ac:dyDescent="0.5"/>
    <row r="68" s="50" customFormat="1" x14ac:dyDescent="0.5"/>
    <row r="69" s="50" customFormat="1" x14ac:dyDescent="0.5"/>
    <row r="70" s="50" customFormat="1" x14ac:dyDescent="0.5"/>
    <row r="71" s="50" customFormat="1" x14ac:dyDescent="0.5"/>
    <row r="72" s="50" customFormat="1" x14ac:dyDescent="0.5"/>
    <row r="73" s="50" customFormat="1" x14ac:dyDescent="0.5"/>
    <row r="74" s="50" customFormat="1" x14ac:dyDescent="0.5"/>
    <row r="75" s="50" customFormat="1" x14ac:dyDescent="0.5"/>
    <row r="76" s="50" customFormat="1" x14ac:dyDescent="0.5"/>
    <row r="77" s="50" customFormat="1" x14ac:dyDescent="0.5"/>
    <row r="78" s="50" customFormat="1" x14ac:dyDescent="0.5"/>
    <row r="79" s="50" customFormat="1" x14ac:dyDescent="0.5"/>
    <row r="80" s="50" customFormat="1" x14ac:dyDescent="0.5"/>
    <row r="81" s="50" customFormat="1" x14ac:dyDescent="0.5"/>
    <row r="82" s="50" customFormat="1" x14ac:dyDescent="0.5"/>
    <row r="83" s="50" customFormat="1" x14ac:dyDescent="0.5"/>
    <row r="84" s="50" customFormat="1" x14ac:dyDescent="0.5"/>
    <row r="85" s="50" customFormat="1" x14ac:dyDescent="0.5"/>
    <row r="86" s="50" customFormat="1" x14ac:dyDescent="0.5"/>
    <row r="87" s="50" customFormat="1" x14ac:dyDescent="0.5"/>
    <row r="88" s="50" customFormat="1" x14ac:dyDescent="0.5"/>
    <row r="89" s="50" customFormat="1" x14ac:dyDescent="0.5"/>
    <row r="90" s="50" customFormat="1" x14ac:dyDescent="0.5"/>
    <row r="91" s="50" customFormat="1" x14ac:dyDescent="0.5"/>
    <row r="92" s="50" customFormat="1" x14ac:dyDescent="0.5"/>
    <row r="93" s="50" customFormat="1" x14ac:dyDescent="0.5"/>
    <row r="94" s="50" customFormat="1" x14ac:dyDescent="0.5"/>
    <row r="95" s="50" customFormat="1" x14ac:dyDescent="0.5"/>
    <row r="96" s="50" customFormat="1" x14ac:dyDescent="0.5"/>
    <row r="97" s="50" customFormat="1" x14ac:dyDescent="0.5"/>
    <row r="98" s="50" customFormat="1" x14ac:dyDescent="0.5"/>
    <row r="99" s="50" customFormat="1" x14ac:dyDescent="0.5"/>
    <row r="100" s="50" customFormat="1" x14ac:dyDescent="0.5"/>
    <row r="101" s="50" customFormat="1" x14ac:dyDescent="0.5"/>
    <row r="102" s="50" customFormat="1" x14ac:dyDescent="0.5"/>
    <row r="103" s="50" customFormat="1" x14ac:dyDescent="0.5"/>
    <row r="104" s="50" customFormat="1" x14ac:dyDescent="0.5"/>
    <row r="105" s="50" customFormat="1" x14ac:dyDescent="0.5"/>
    <row r="106" s="50" customFormat="1" x14ac:dyDescent="0.5"/>
    <row r="107" s="50" customFormat="1" x14ac:dyDescent="0.5"/>
    <row r="108" s="50" customFormat="1" x14ac:dyDescent="0.5"/>
    <row r="109" s="50" customFormat="1" x14ac:dyDescent="0.5"/>
    <row r="110" s="50" customFormat="1" x14ac:dyDescent="0.5"/>
    <row r="111" s="50" customFormat="1" x14ac:dyDescent="0.5"/>
    <row r="112" s="50" customFormat="1" x14ac:dyDescent="0.5"/>
    <row r="113" s="50" customFormat="1" x14ac:dyDescent="0.5"/>
    <row r="114" s="50" customFormat="1" x14ac:dyDescent="0.5"/>
    <row r="115" s="50" customFormat="1" x14ac:dyDescent="0.5"/>
    <row r="116" s="50" customFormat="1" x14ac:dyDescent="0.5"/>
    <row r="117" s="50" customFormat="1" x14ac:dyDescent="0.5"/>
  </sheetData>
  <mergeCells count="16">
    <mergeCell ref="A8:F8"/>
    <mergeCell ref="G8:I8"/>
    <mergeCell ref="A2:I2"/>
    <mergeCell ref="A4:F4"/>
    <mergeCell ref="G4:I4"/>
    <mergeCell ref="A5:F5"/>
    <mergeCell ref="G5:I5"/>
    <mergeCell ref="A14:F14"/>
    <mergeCell ref="G14:I14"/>
    <mergeCell ref="A48:I48"/>
    <mergeCell ref="A9:F9"/>
    <mergeCell ref="G9:I9"/>
    <mergeCell ref="A10:F10"/>
    <mergeCell ref="G10:I10"/>
    <mergeCell ref="A13:F13"/>
    <mergeCell ref="G13:I13"/>
  </mergeCells>
  <phoneticPr fontId="2"/>
  <dataValidations count="4">
    <dataValidation type="list" allowBlank="1" showInputMessage="1" showErrorMessage="1" sqref="F18:F47" xr:uid="{00000000-0002-0000-0200-000000000000}">
      <formula1>"〇"</formula1>
    </dataValidation>
    <dataValidation type="list" allowBlank="1" showInputMessage="1" showErrorMessage="1" sqref="I18:I47" xr:uid="{00000000-0002-0000-0200-000001000000}">
      <formula1>"自主退職,整理解雇等,勤務時間変更"</formula1>
    </dataValidation>
    <dataValidation imeMode="off" allowBlank="1" showInputMessage="1" showErrorMessage="1" sqref="C23:E47 H18:H47 E17:E22 C17:D17 C19:D20" xr:uid="{00000000-0002-0000-0200-000002000000}"/>
    <dataValidation imeMode="hiragana" allowBlank="1" showInputMessage="1" showErrorMessage="1" sqref="C21:D22 C18:D18" xr:uid="{00000000-0002-0000-0200-000003000000}"/>
  </dataValidations>
  <pageMargins left="0.70866141732283472" right="0.70866141732283472" top="0.74803149606299213" bottom="0.74803149606299213" header="0.31496062992125984" footer="0.31496062992125984"/>
  <pageSetup paperSize="8"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117"/>
  <sheetViews>
    <sheetView view="pageBreakPreview" topLeftCell="A4" zoomScaleNormal="55" zoomScaleSheetLayoutView="100" workbookViewId="0">
      <selection activeCell="D24" sqref="D24"/>
    </sheetView>
  </sheetViews>
  <sheetFormatPr defaultColWidth="8.69921875" defaultRowHeight="19.8" x14ac:dyDescent="0.5"/>
  <cols>
    <col min="1" max="1" width="4.8984375" style="50" customWidth="1"/>
    <col min="2" max="2" width="11.3984375" style="50" customWidth="1"/>
    <col min="3" max="4" width="12.69921875" style="50" customWidth="1"/>
    <col min="5" max="5" width="8.3984375" style="50" customWidth="1"/>
    <col min="6" max="6" width="8.3984375" style="51" customWidth="1"/>
    <col min="7" max="7" width="17.59765625" style="50" customWidth="1"/>
    <col min="8" max="8" width="15.09765625" style="50" customWidth="1"/>
    <col min="9" max="9" width="12.296875" style="50" customWidth="1"/>
    <col min="10" max="16384" width="8.69921875" style="50"/>
  </cols>
  <sheetData>
    <row r="1" spans="1:24" ht="24" customHeight="1" x14ac:dyDescent="0.5">
      <c r="A1" s="50" t="s">
        <v>0</v>
      </c>
      <c r="I1" s="52" t="s">
        <v>39</v>
      </c>
    </row>
    <row r="2" spans="1:24" ht="22.2" x14ac:dyDescent="0.55000000000000004">
      <c r="A2" s="232" t="s">
        <v>1</v>
      </c>
      <c r="B2" s="232"/>
      <c r="C2" s="232"/>
      <c r="D2" s="232"/>
      <c r="E2" s="232"/>
      <c r="F2" s="232"/>
      <c r="G2" s="232"/>
      <c r="H2" s="232"/>
      <c r="I2" s="232"/>
    </row>
    <row r="3" spans="1:24" ht="23.55" customHeight="1" x14ac:dyDescent="0.5">
      <c r="A3" s="50" t="s">
        <v>2</v>
      </c>
    </row>
    <row r="4" spans="1:24" x14ac:dyDescent="0.5">
      <c r="A4" s="228" t="s">
        <v>3</v>
      </c>
      <c r="B4" s="228"/>
      <c r="C4" s="228"/>
      <c r="D4" s="228"/>
      <c r="E4" s="228"/>
      <c r="F4" s="228"/>
      <c r="G4" s="233">
        <v>45747</v>
      </c>
      <c r="H4" s="233"/>
      <c r="I4" s="233"/>
    </row>
    <row r="5" spans="1:24" x14ac:dyDescent="0.5">
      <c r="A5" s="228" t="s">
        <v>4</v>
      </c>
      <c r="B5" s="228"/>
      <c r="C5" s="228"/>
      <c r="D5" s="228"/>
      <c r="E5" s="228"/>
      <c r="F5" s="228"/>
      <c r="G5" s="234">
        <v>45382</v>
      </c>
      <c r="H5" s="229"/>
      <c r="I5" s="229"/>
    </row>
    <row r="6" spans="1:24" s="57" customFormat="1" x14ac:dyDescent="0.5">
      <c r="A6" s="55"/>
      <c r="B6" s="55"/>
      <c r="C6" s="55"/>
      <c r="D6" s="55"/>
      <c r="E6" s="55"/>
      <c r="F6" s="55"/>
      <c r="G6" s="56"/>
      <c r="H6" s="56"/>
      <c r="I6" s="56"/>
    </row>
    <row r="7" spans="1:24" x14ac:dyDescent="0.5">
      <c r="A7" s="58" t="s">
        <v>5</v>
      </c>
      <c r="B7" s="58"/>
      <c r="C7" s="58"/>
      <c r="D7" s="58"/>
      <c r="E7" s="58"/>
    </row>
    <row r="8" spans="1:24" x14ac:dyDescent="0.5">
      <c r="A8" s="228" t="s">
        <v>6</v>
      </c>
      <c r="B8" s="228"/>
      <c r="C8" s="228"/>
      <c r="D8" s="228"/>
      <c r="E8" s="228"/>
      <c r="F8" s="228"/>
      <c r="G8" s="229">
        <v>2</v>
      </c>
      <c r="H8" s="229"/>
      <c r="I8" s="229"/>
      <c r="X8" s="50" t="e">
        <f>ROUNDDOWN((SUM(T18:T117)-SUMIF($E$18:$E$47,"〇",$G$18:$G$47))/T13,0)</f>
        <v>#DIV/0!</v>
      </c>
    </row>
    <row r="9" spans="1:24" x14ac:dyDescent="0.5">
      <c r="A9" s="228" t="s">
        <v>7</v>
      </c>
      <c r="B9" s="228"/>
      <c r="C9" s="228"/>
      <c r="D9" s="228"/>
      <c r="E9" s="228"/>
      <c r="F9" s="228"/>
      <c r="G9" s="229">
        <v>3.5</v>
      </c>
      <c r="H9" s="229"/>
      <c r="I9" s="229"/>
      <c r="X9" s="50" t="e">
        <f ca="1">ROUNDDOWN(SUMIF(S18:S117,"〇",T18:T54)/T14+SUMIF($I$18:$I$47,"整理解雇等",$G$18:$G$47)/T14,0)</f>
        <v>#DIV/0!</v>
      </c>
    </row>
    <row r="10" spans="1:24" x14ac:dyDescent="0.5">
      <c r="A10" s="228" t="s">
        <v>8</v>
      </c>
      <c r="B10" s="228"/>
      <c r="C10" s="228"/>
      <c r="D10" s="228"/>
      <c r="E10" s="228"/>
      <c r="F10" s="228"/>
      <c r="G10" s="231">
        <f>(G9-G8)/G9</f>
        <v>0.42857142857142855</v>
      </c>
      <c r="H10" s="231"/>
      <c r="I10" s="231"/>
    </row>
    <row r="11" spans="1:24" s="57" customFormat="1" ht="16.5" customHeight="1" x14ac:dyDescent="0.5">
      <c r="A11" s="55"/>
      <c r="B11" s="55"/>
      <c r="C11" s="55"/>
      <c r="D11" s="55"/>
      <c r="E11" s="55"/>
      <c r="F11" s="55"/>
      <c r="G11" s="59"/>
      <c r="H11" s="59"/>
      <c r="I11" s="59"/>
    </row>
    <row r="12" spans="1:24" x14ac:dyDescent="0.5">
      <c r="A12" s="58" t="s">
        <v>9</v>
      </c>
      <c r="B12" s="58"/>
      <c r="C12" s="58"/>
      <c r="D12" s="58"/>
      <c r="E12" s="58"/>
    </row>
    <row r="13" spans="1:24" x14ac:dyDescent="0.5">
      <c r="A13" s="228" t="s">
        <v>10</v>
      </c>
      <c r="B13" s="228"/>
      <c r="C13" s="228"/>
      <c r="D13" s="228"/>
      <c r="E13" s="228"/>
      <c r="F13" s="228"/>
      <c r="G13" s="229">
        <v>40</v>
      </c>
      <c r="H13" s="229"/>
      <c r="I13" s="229"/>
    </row>
    <row r="14" spans="1:24" x14ac:dyDescent="0.5">
      <c r="A14" s="228" t="s">
        <v>11</v>
      </c>
      <c r="B14" s="228"/>
      <c r="C14" s="228"/>
      <c r="D14" s="228"/>
      <c r="E14" s="228"/>
      <c r="F14" s="228"/>
      <c r="G14" s="229">
        <v>40</v>
      </c>
      <c r="H14" s="229"/>
      <c r="I14" s="229"/>
    </row>
    <row r="16" spans="1:24" x14ac:dyDescent="0.5">
      <c r="A16" s="50" t="s">
        <v>12</v>
      </c>
    </row>
    <row r="17" spans="1:9" x14ac:dyDescent="0.5">
      <c r="A17" s="60" t="s">
        <v>13</v>
      </c>
      <c r="B17" s="60" t="s">
        <v>14</v>
      </c>
      <c r="C17" s="61" t="s">
        <v>15</v>
      </c>
      <c r="D17" s="61" t="s">
        <v>16</v>
      </c>
      <c r="E17" s="62" t="s">
        <v>17</v>
      </c>
      <c r="F17" s="60" t="s">
        <v>18</v>
      </c>
      <c r="G17" s="60" t="s">
        <v>19</v>
      </c>
      <c r="H17" s="60" t="s">
        <v>20</v>
      </c>
      <c r="I17" s="60" t="s">
        <v>21</v>
      </c>
    </row>
    <row r="18" spans="1:9" x14ac:dyDescent="0.5">
      <c r="A18" s="63">
        <v>1</v>
      </c>
      <c r="B18" s="54" t="s">
        <v>22</v>
      </c>
      <c r="C18" s="64">
        <v>36982</v>
      </c>
      <c r="D18" s="64">
        <v>43922</v>
      </c>
      <c r="E18" s="65" t="str">
        <f>IF($G$5&lt;D18,"〇","")</f>
        <v/>
      </c>
      <c r="F18" s="54" t="s">
        <v>27</v>
      </c>
      <c r="G18" s="54">
        <v>40</v>
      </c>
      <c r="H18" s="53"/>
      <c r="I18" s="54"/>
    </row>
    <row r="19" spans="1:9" x14ac:dyDescent="0.5">
      <c r="A19" s="63">
        <v>2</v>
      </c>
      <c r="B19" s="54" t="s">
        <v>23</v>
      </c>
      <c r="C19" s="64">
        <v>37347</v>
      </c>
      <c r="D19" s="64">
        <v>44652</v>
      </c>
      <c r="E19" s="65" t="str">
        <f t="shared" ref="E19:E47" si="0">IF($G$5&lt;D19,"〇","")</f>
        <v/>
      </c>
      <c r="F19" s="54"/>
      <c r="G19" s="54">
        <v>40</v>
      </c>
      <c r="H19" s="53">
        <v>45688</v>
      </c>
      <c r="I19" s="54" t="s">
        <v>24</v>
      </c>
    </row>
    <row r="20" spans="1:9" x14ac:dyDescent="0.5">
      <c r="A20" s="63">
        <v>3</v>
      </c>
      <c r="B20" s="54" t="s">
        <v>25</v>
      </c>
      <c r="C20" s="64">
        <v>37347</v>
      </c>
      <c r="D20" s="64">
        <v>44682</v>
      </c>
      <c r="E20" s="65" t="str">
        <f t="shared" si="0"/>
        <v/>
      </c>
      <c r="F20" s="54"/>
      <c r="G20" s="54">
        <v>40</v>
      </c>
      <c r="H20" s="53">
        <v>45688</v>
      </c>
      <c r="I20" s="54" t="s">
        <v>24</v>
      </c>
    </row>
    <row r="21" spans="1:9" x14ac:dyDescent="0.5">
      <c r="A21" s="63">
        <v>4</v>
      </c>
      <c r="B21" s="54" t="s">
        <v>28</v>
      </c>
      <c r="C21" s="64">
        <v>37712</v>
      </c>
      <c r="D21" s="64">
        <v>45017</v>
      </c>
      <c r="E21" s="65" t="str">
        <f t="shared" si="0"/>
        <v/>
      </c>
      <c r="F21" s="54" t="s">
        <v>27</v>
      </c>
      <c r="G21" s="54">
        <v>20</v>
      </c>
      <c r="H21" s="53"/>
      <c r="I21" s="54"/>
    </row>
    <row r="22" spans="1:9" x14ac:dyDescent="0.5">
      <c r="A22" s="63">
        <v>5</v>
      </c>
      <c r="B22" s="54" t="s">
        <v>29</v>
      </c>
      <c r="C22" s="64" t="s">
        <v>30</v>
      </c>
      <c r="D22" s="64">
        <v>45383</v>
      </c>
      <c r="E22" s="65" t="str">
        <f t="shared" si="0"/>
        <v>〇</v>
      </c>
      <c r="F22" s="54" t="s">
        <v>27</v>
      </c>
      <c r="G22" s="54">
        <v>20</v>
      </c>
      <c r="H22" s="53"/>
      <c r="I22" s="54"/>
    </row>
    <row r="23" spans="1:9" x14ac:dyDescent="0.5">
      <c r="A23" s="63">
        <v>6</v>
      </c>
      <c r="B23" s="54"/>
      <c r="C23" s="64"/>
      <c r="D23" s="64"/>
      <c r="E23" s="65" t="str">
        <f t="shared" si="0"/>
        <v/>
      </c>
      <c r="F23" s="54"/>
      <c r="G23" s="54"/>
      <c r="H23" s="53"/>
      <c r="I23" s="54"/>
    </row>
    <row r="24" spans="1:9" x14ac:dyDescent="0.5">
      <c r="A24" s="63">
        <v>7</v>
      </c>
      <c r="B24" s="54"/>
      <c r="C24" s="64"/>
      <c r="D24" s="64"/>
      <c r="E24" s="65" t="str">
        <f t="shared" si="0"/>
        <v/>
      </c>
      <c r="F24" s="54"/>
      <c r="G24" s="54"/>
      <c r="H24" s="53"/>
      <c r="I24" s="54"/>
    </row>
    <row r="25" spans="1:9" x14ac:dyDescent="0.5">
      <c r="A25" s="63">
        <v>8</v>
      </c>
      <c r="B25" s="54"/>
      <c r="C25" s="64"/>
      <c r="D25" s="64"/>
      <c r="E25" s="65" t="str">
        <f t="shared" si="0"/>
        <v/>
      </c>
      <c r="F25" s="54"/>
      <c r="G25" s="54"/>
      <c r="H25" s="53"/>
      <c r="I25" s="54"/>
    </row>
    <row r="26" spans="1:9" x14ac:dyDescent="0.5">
      <c r="A26" s="63">
        <v>9</v>
      </c>
      <c r="B26" s="54"/>
      <c r="C26" s="64"/>
      <c r="D26" s="64"/>
      <c r="E26" s="65" t="str">
        <f t="shared" si="0"/>
        <v/>
      </c>
      <c r="F26" s="54"/>
      <c r="G26" s="54"/>
      <c r="H26" s="53"/>
      <c r="I26" s="54"/>
    </row>
    <row r="27" spans="1:9" x14ac:dyDescent="0.5">
      <c r="A27" s="63">
        <v>10</v>
      </c>
      <c r="B27" s="54"/>
      <c r="C27" s="64"/>
      <c r="D27" s="64"/>
      <c r="E27" s="65" t="str">
        <f t="shared" si="0"/>
        <v/>
      </c>
      <c r="F27" s="54"/>
      <c r="G27" s="54"/>
      <c r="H27" s="53"/>
      <c r="I27" s="54"/>
    </row>
    <row r="28" spans="1:9" x14ac:dyDescent="0.5">
      <c r="A28" s="63">
        <v>11</v>
      </c>
      <c r="B28" s="54"/>
      <c r="C28" s="64"/>
      <c r="D28" s="64"/>
      <c r="E28" s="65" t="str">
        <f t="shared" si="0"/>
        <v/>
      </c>
      <c r="F28" s="54"/>
      <c r="G28" s="54"/>
      <c r="H28" s="53"/>
      <c r="I28" s="54"/>
    </row>
    <row r="29" spans="1:9" x14ac:dyDescent="0.5">
      <c r="A29" s="63">
        <v>12</v>
      </c>
      <c r="B29" s="54"/>
      <c r="C29" s="64"/>
      <c r="D29" s="64"/>
      <c r="E29" s="65" t="str">
        <f t="shared" si="0"/>
        <v/>
      </c>
      <c r="F29" s="54"/>
      <c r="G29" s="54"/>
      <c r="H29" s="53"/>
      <c r="I29" s="54"/>
    </row>
    <row r="30" spans="1:9" x14ac:dyDescent="0.5">
      <c r="A30" s="63">
        <v>13</v>
      </c>
      <c r="B30" s="54"/>
      <c r="C30" s="64"/>
      <c r="D30" s="64"/>
      <c r="E30" s="65" t="str">
        <f t="shared" si="0"/>
        <v/>
      </c>
      <c r="F30" s="54"/>
      <c r="G30" s="54"/>
      <c r="H30" s="53"/>
      <c r="I30" s="54"/>
    </row>
    <row r="31" spans="1:9" x14ac:dyDescent="0.5">
      <c r="A31" s="63">
        <v>14</v>
      </c>
      <c r="B31" s="54"/>
      <c r="C31" s="64"/>
      <c r="D31" s="64"/>
      <c r="E31" s="65" t="str">
        <f t="shared" si="0"/>
        <v/>
      </c>
      <c r="F31" s="54"/>
      <c r="G31" s="54"/>
      <c r="H31" s="53"/>
      <c r="I31" s="54"/>
    </row>
    <row r="32" spans="1:9" x14ac:dyDescent="0.5">
      <c r="A32" s="63">
        <v>15</v>
      </c>
      <c r="B32" s="54"/>
      <c r="C32" s="64"/>
      <c r="D32" s="64"/>
      <c r="E32" s="65" t="str">
        <f t="shared" si="0"/>
        <v/>
      </c>
      <c r="F32" s="54"/>
      <c r="G32" s="54"/>
      <c r="H32" s="53"/>
      <c r="I32" s="54"/>
    </row>
    <row r="33" spans="1:9" x14ac:dyDescent="0.5">
      <c r="A33" s="63">
        <v>16</v>
      </c>
      <c r="B33" s="54"/>
      <c r="C33" s="64"/>
      <c r="D33" s="64"/>
      <c r="E33" s="65" t="str">
        <f t="shared" si="0"/>
        <v/>
      </c>
      <c r="F33" s="54"/>
      <c r="G33" s="54"/>
      <c r="H33" s="53"/>
      <c r="I33" s="54"/>
    </row>
    <row r="34" spans="1:9" x14ac:dyDescent="0.5">
      <c r="A34" s="63">
        <v>17</v>
      </c>
      <c r="B34" s="54"/>
      <c r="C34" s="64"/>
      <c r="D34" s="64"/>
      <c r="E34" s="65" t="str">
        <f t="shared" si="0"/>
        <v/>
      </c>
      <c r="F34" s="54"/>
      <c r="G34" s="54"/>
      <c r="H34" s="53"/>
      <c r="I34" s="54"/>
    </row>
    <row r="35" spans="1:9" x14ac:dyDescent="0.5">
      <c r="A35" s="63">
        <v>18</v>
      </c>
      <c r="B35" s="54"/>
      <c r="C35" s="64"/>
      <c r="D35" s="64"/>
      <c r="E35" s="65" t="str">
        <f t="shared" si="0"/>
        <v/>
      </c>
      <c r="F35" s="54"/>
      <c r="G35" s="54"/>
      <c r="H35" s="53"/>
      <c r="I35" s="54"/>
    </row>
    <row r="36" spans="1:9" x14ac:dyDescent="0.5">
      <c r="A36" s="63">
        <v>19</v>
      </c>
      <c r="B36" s="54"/>
      <c r="C36" s="64"/>
      <c r="D36" s="64"/>
      <c r="E36" s="65" t="str">
        <f t="shared" si="0"/>
        <v/>
      </c>
      <c r="F36" s="54"/>
      <c r="G36" s="54"/>
      <c r="H36" s="53"/>
      <c r="I36" s="54"/>
    </row>
    <row r="37" spans="1:9" x14ac:dyDescent="0.5">
      <c r="A37" s="63">
        <v>20</v>
      </c>
      <c r="B37" s="54"/>
      <c r="C37" s="64"/>
      <c r="D37" s="64"/>
      <c r="E37" s="65" t="str">
        <f t="shared" si="0"/>
        <v/>
      </c>
      <c r="F37" s="54"/>
      <c r="G37" s="54"/>
      <c r="H37" s="53"/>
      <c r="I37" s="54"/>
    </row>
    <row r="38" spans="1:9" x14ac:dyDescent="0.5">
      <c r="A38" s="63">
        <v>21</v>
      </c>
      <c r="B38" s="54"/>
      <c r="C38" s="64"/>
      <c r="D38" s="64"/>
      <c r="E38" s="65" t="str">
        <f t="shared" si="0"/>
        <v/>
      </c>
      <c r="F38" s="54"/>
      <c r="G38" s="54"/>
      <c r="H38" s="53"/>
      <c r="I38" s="54"/>
    </row>
    <row r="39" spans="1:9" x14ac:dyDescent="0.5">
      <c r="A39" s="63">
        <v>22</v>
      </c>
      <c r="B39" s="54"/>
      <c r="C39" s="64"/>
      <c r="D39" s="64"/>
      <c r="E39" s="65" t="str">
        <f t="shared" si="0"/>
        <v/>
      </c>
      <c r="F39" s="54"/>
      <c r="G39" s="54"/>
      <c r="H39" s="53"/>
      <c r="I39" s="54"/>
    </row>
    <row r="40" spans="1:9" x14ac:dyDescent="0.5">
      <c r="A40" s="63">
        <v>23</v>
      </c>
      <c r="B40" s="54"/>
      <c r="C40" s="64"/>
      <c r="D40" s="64"/>
      <c r="E40" s="65" t="str">
        <f t="shared" si="0"/>
        <v/>
      </c>
      <c r="F40" s="54"/>
      <c r="G40" s="54"/>
      <c r="H40" s="53"/>
      <c r="I40" s="54"/>
    </row>
    <row r="41" spans="1:9" x14ac:dyDescent="0.5">
      <c r="A41" s="63">
        <v>24</v>
      </c>
      <c r="B41" s="54"/>
      <c r="C41" s="64"/>
      <c r="D41" s="64"/>
      <c r="E41" s="65" t="str">
        <f t="shared" si="0"/>
        <v/>
      </c>
      <c r="F41" s="54"/>
      <c r="G41" s="54"/>
      <c r="H41" s="53"/>
      <c r="I41" s="54"/>
    </row>
    <row r="42" spans="1:9" x14ac:dyDescent="0.5">
      <c r="A42" s="63">
        <v>25</v>
      </c>
      <c r="B42" s="54"/>
      <c r="C42" s="64"/>
      <c r="D42" s="64"/>
      <c r="E42" s="65" t="str">
        <f t="shared" si="0"/>
        <v/>
      </c>
      <c r="F42" s="54"/>
      <c r="G42" s="54"/>
      <c r="H42" s="53"/>
      <c r="I42" s="54"/>
    </row>
    <row r="43" spans="1:9" x14ac:dyDescent="0.5">
      <c r="A43" s="63">
        <v>26</v>
      </c>
      <c r="B43" s="54"/>
      <c r="C43" s="64"/>
      <c r="D43" s="64"/>
      <c r="E43" s="65" t="str">
        <f t="shared" si="0"/>
        <v/>
      </c>
      <c r="F43" s="54"/>
      <c r="G43" s="54"/>
      <c r="H43" s="53"/>
      <c r="I43" s="54"/>
    </row>
    <row r="44" spans="1:9" x14ac:dyDescent="0.5">
      <c r="A44" s="63">
        <v>27</v>
      </c>
      <c r="B44" s="54"/>
      <c r="C44" s="64"/>
      <c r="D44" s="64"/>
      <c r="E44" s="65" t="str">
        <f t="shared" si="0"/>
        <v/>
      </c>
      <c r="F44" s="54"/>
      <c r="G44" s="54"/>
      <c r="H44" s="53"/>
      <c r="I44" s="54"/>
    </row>
    <row r="45" spans="1:9" x14ac:dyDescent="0.5">
      <c r="A45" s="63">
        <v>28</v>
      </c>
      <c r="B45" s="54"/>
      <c r="C45" s="64"/>
      <c r="D45" s="64"/>
      <c r="E45" s="65" t="str">
        <f t="shared" si="0"/>
        <v/>
      </c>
      <c r="F45" s="54"/>
      <c r="G45" s="54"/>
      <c r="H45" s="53"/>
      <c r="I45" s="54"/>
    </row>
    <row r="46" spans="1:9" x14ac:dyDescent="0.5">
      <c r="A46" s="63">
        <v>29</v>
      </c>
      <c r="B46" s="54"/>
      <c r="C46" s="64"/>
      <c r="D46" s="64"/>
      <c r="E46" s="65" t="str">
        <f t="shared" si="0"/>
        <v/>
      </c>
      <c r="F46" s="54"/>
      <c r="G46" s="54"/>
      <c r="H46" s="53"/>
      <c r="I46" s="54"/>
    </row>
    <row r="47" spans="1:9" x14ac:dyDescent="0.5">
      <c r="A47" s="63">
        <v>30</v>
      </c>
      <c r="B47" s="54"/>
      <c r="C47" s="64"/>
      <c r="D47" s="64"/>
      <c r="E47" s="65" t="str">
        <f t="shared" si="0"/>
        <v/>
      </c>
      <c r="F47" s="54"/>
      <c r="G47" s="54"/>
      <c r="H47" s="53"/>
      <c r="I47" s="54"/>
    </row>
    <row r="48" spans="1:9" x14ac:dyDescent="0.5">
      <c r="A48" s="230" t="s">
        <v>26</v>
      </c>
      <c r="B48" s="230"/>
      <c r="C48" s="230"/>
      <c r="D48" s="230"/>
      <c r="E48" s="230"/>
      <c r="F48" s="230"/>
      <c r="G48" s="230"/>
      <c r="H48" s="230"/>
      <c r="I48" s="230"/>
    </row>
    <row r="49" s="50" customFormat="1" x14ac:dyDescent="0.5"/>
    <row r="50" s="50" customFormat="1" x14ac:dyDescent="0.5"/>
    <row r="51" s="50" customFormat="1" x14ac:dyDescent="0.5"/>
    <row r="52" s="50" customFormat="1" x14ac:dyDescent="0.5"/>
    <row r="53" s="50" customFormat="1" x14ac:dyDescent="0.5"/>
    <row r="54" s="50" customFormat="1" x14ac:dyDescent="0.5"/>
    <row r="55" s="50" customFormat="1" x14ac:dyDescent="0.5"/>
    <row r="56" s="50" customFormat="1" x14ac:dyDescent="0.5"/>
    <row r="57" s="50" customFormat="1" x14ac:dyDescent="0.5"/>
    <row r="58" s="50" customFormat="1" x14ac:dyDescent="0.5"/>
    <row r="59" s="50" customFormat="1" x14ac:dyDescent="0.5"/>
    <row r="60" s="50" customFormat="1" x14ac:dyDescent="0.5"/>
    <row r="61" s="50" customFormat="1" x14ac:dyDescent="0.5"/>
    <row r="62" s="50" customFormat="1" x14ac:dyDescent="0.5"/>
    <row r="63" s="50" customFormat="1" x14ac:dyDescent="0.5"/>
    <row r="64" s="50" customFormat="1" x14ac:dyDescent="0.5"/>
    <row r="65" s="50" customFormat="1" x14ac:dyDescent="0.5"/>
    <row r="66" s="50" customFormat="1" x14ac:dyDescent="0.5"/>
    <row r="67" s="50" customFormat="1" x14ac:dyDescent="0.5"/>
    <row r="68" s="50" customFormat="1" x14ac:dyDescent="0.5"/>
    <row r="69" s="50" customFormat="1" x14ac:dyDescent="0.5"/>
    <row r="70" s="50" customFormat="1" x14ac:dyDescent="0.5"/>
    <row r="71" s="50" customFormat="1" x14ac:dyDescent="0.5"/>
    <row r="72" s="50" customFormat="1" x14ac:dyDescent="0.5"/>
    <row r="73" s="50" customFormat="1" x14ac:dyDescent="0.5"/>
    <row r="74" s="50" customFormat="1" x14ac:dyDescent="0.5"/>
    <row r="75" s="50" customFormat="1" x14ac:dyDescent="0.5"/>
    <row r="76" s="50" customFormat="1" x14ac:dyDescent="0.5"/>
    <row r="77" s="50" customFormat="1" x14ac:dyDescent="0.5"/>
    <row r="78" s="50" customFormat="1" x14ac:dyDescent="0.5"/>
    <row r="79" s="50" customFormat="1" x14ac:dyDescent="0.5"/>
    <row r="80" s="50" customFormat="1" x14ac:dyDescent="0.5"/>
    <row r="81" s="50" customFormat="1" x14ac:dyDescent="0.5"/>
    <row r="82" s="50" customFormat="1" x14ac:dyDescent="0.5"/>
    <row r="83" s="50" customFormat="1" x14ac:dyDescent="0.5"/>
    <row r="84" s="50" customFormat="1" x14ac:dyDescent="0.5"/>
    <row r="85" s="50" customFormat="1" x14ac:dyDescent="0.5"/>
    <row r="86" s="50" customFormat="1" x14ac:dyDescent="0.5"/>
    <row r="87" s="50" customFormat="1" x14ac:dyDescent="0.5"/>
    <row r="88" s="50" customFormat="1" x14ac:dyDescent="0.5"/>
    <row r="89" s="50" customFormat="1" x14ac:dyDescent="0.5"/>
    <row r="90" s="50" customFormat="1" x14ac:dyDescent="0.5"/>
    <row r="91" s="50" customFormat="1" x14ac:dyDescent="0.5"/>
    <row r="92" s="50" customFormat="1" x14ac:dyDescent="0.5"/>
    <row r="93" s="50" customFormat="1" x14ac:dyDescent="0.5"/>
    <row r="94" s="50" customFormat="1" x14ac:dyDescent="0.5"/>
    <row r="95" s="50" customFormat="1" x14ac:dyDescent="0.5"/>
    <row r="96" s="50" customFormat="1" x14ac:dyDescent="0.5"/>
    <row r="97" s="50" customFormat="1" x14ac:dyDescent="0.5"/>
    <row r="98" s="50" customFormat="1" x14ac:dyDescent="0.5"/>
    <row r="99" s="50" customFormat="1" x14ac:dyDescent="0.5"/>
    <row r="100" s="50" customFormat="1" x14ac:dyDescent="0.5"/>
    <row r="101" s="50" customFormat="1" x14ac:dyDescent="0.5"/>
    <row r="102" s="50" customFormat="1" x14ac:dyDescent="0.5"/>
    <row r="103" s="50" customFormat="1" x14ac:dyDescent="0.5"/>
    <row r="104" s="50" customFormat="1" x14ac:dyDescent="0.5"/>
    <row r="105" s="50" customFormat="1" x14ac:dyDescent="0.5"/>
    <row r="106" s="50" customFormat="1" x14ac:dyDescent="0.5"/>
    <row r="107" s="50" customFormat="1" x14ac:dyDescent="0.5"/>
    <row r="108" s="50" customFormat="1" x14ac:dyDescent="0.5"/>
    <row r="109" s="50" customFormat="1" x14ac:dyDescent="0.5"/>
    <row r="110" s="50" customFormat="1" x14ac:dyDescent="0.5"/>
    <row r="111" s="50" customFormat="1" x14ac:dyDescent="0.5"/>
    <row r="112" s="50" customFormat="1" x14ac:dyDescent="0.5"/>
    <row r="113" s="50" customFormat="1" x14ac:dyDescent="0.5"/>
    <row r="114" s="50" customFormat="1" x14ac:dyDescent="0.5"/>
    <row r="115" s="50" customFormat="1" x14ac:dyDescent="0.5"/>
    <row r="116" s="50" customFormat="1" x14ac:dyDescent="0.5"/>
    <row r="117" s="50" customFormat="1" x14ac:dyDescent="0.5"/>
  </sheetData>
  <mergeCells count="16">
    <mergeCell ref="A8:F8"/>
    <mergeCell ref="G8:I8"/>
    <mergeCell ref="A2:I2"/>
    <mergeCell ref="A4:F4"/>
    <mergeCell ref="G4:I4"/>
    <mergeCell ref="A5:F5"/>
    <mergeCell ref="G5:I5"/>
    <mergeCell ref="A14:F14"/>
    <mergeCell ref="G14:I14"/>
    <mergeCell ref="A48:I48"/>
    <mergeCell ref="A9:F9"/>
    <mergeCell ref="G9:I9"/>
    <mergeCell ref="A10:F10"/>
    <mergeCell ref="G10:I10"/>
    <mergeCell ref="A13:F13"/>
    <mergeCell ref="G13:I13"/>
  </mergeCells>
  <phoneticPr fontId="2"/>
  <dataValidations count="3">
    <dataValidation imeMode="off" allowBlank="1" showInputMessage="1" showErrorMessage="1" sqref="C17:E47 H18:H47" xr:uid="{00000000-0002-0000-0700-000000000000}"/>
    <dataValidation type="list" allowBlank="1" showInputMessage="1" showErrorMessage="1" sqref="I18:I47" xr:uid="{00000000-0002-0000-0700-000001000000}">
      <formula1>"自主退職,整理解雇等,勤務時間変更"</formula1>
    </dataValidation>
    <dataValidation type="list" allowBlank="1" showInputMessage="1" showErrorMessage="1" sqref="F18:F47" xr:uid="{00000000-0002-0000-0700-000002000000}">
      <formula1>"〇"</formula1>
    </dataValidation>
  </dataValidations>
  <pageMargins left="0.70866141732283472" right="0.70866141732283472" top="0.74803149606299213" bottom="0.74803149606299213" header="0.31496062992125984" footer="0.31496062992125984"/>
  <pageSetup paperSize="8" scale="7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117"/>
  <sheetViews>
    <sheetView view="pageBreakPreview" zoomScaleNormal="55" zoomScaleSheetLayoutView="100" workbookViewId="0">
      <selection activeCell="G3" sqref="G3"/>
    </sheetView>
  </sheetViews>
  <sheetFormatPr defaultColWidth="8.69921875" defaultRowHeight="19.8" x14ac:dyDescent="0.5"/>
  <cols>
    <col min="1" max="1" width="4.8984375" style="50" customWidth="1"/>
    <col min="2" max="2" width="11.3984375" style="50" customWidth="1"/>
    <col min="3" max="4" width="12.69921875" style="50" customWidth="1"/>
    <col min="5" max="5" width="8.3984375" style="50" customWidth="1"/>
    <col min="6" max="6" width="8.3984375" style="51" customWidth="1"/>
    <col min="7" max="7" width="17.59765625" style="50" customWidth="1"/>
    <col min="8" max="8" width="15.09765625" style="50" customWidth="1"/>
    <col min="9" max="9" width="12.296875" style="50" customWidth="1"/>
    <col min="10" max="16384" width="8.69921875" style="50"/>
  </cols>
  <sheetData>
    <row r="1" spans="1:24" ht="19.05" customHeight="1" x14ac:dyDescent="0.5">
      <c r="A1" s="50" t="s">
        <v>0</v>
      </c>
      <c r="I1" s="52" t="s">
        <v>39</v>
      </c>
    </row>
    <row r="2" spans="1:24" ht="22.2" x14ac:dyDescent="0.55000000000000004">
      <c r="A2" s="232" t="s">
        <v>1</v>
      </c>
      <c r="B2" s="232"/>
      <c r="C2" s="232"/>
      <c r="D2" s="232"/>
      <c r="E2" s="232"/>
      <c r="F2" s="232"/>
      <c r="G2" s="232"/>
      <c r="H2" s="232"/>
      <c r="I2" s="232"/>
    </row>
    <row r="3" spans="1:24" ht="23.55" customHeight="1" x14ac:dyDescent="0.5">
      <c r="A3" s="50" t="s">
        <v>2</v>
      </c>
    </row>
    <row r="4" spans="1:24" x14ac:dyDescent="0.5">
      <c r="A4" s="228" t="s">
        <v>3</v>
      </c>
      <c r="B4" s="228"/>
      <c r="C4" s="228"/>
      <c r="D4" s="228"/>
      <c r="E4" s="228"/>
      <c r="F4" s="228"/>
      <c r="G4" s="233">
        <v>45747</v>
      </c>
      <c r="H4" s="233"/>
      <c r="I4" s="233"/>
    </row>
    <row r="5" spans="1:24" x14ac:dyDescent="0.5">
      <c r="A5" s="228" t="s">
        <v>4</v>
      </c>
      <c r="B5" s="228"/>
      <c r="C5" s="228"/>
      <c r="D5" s="228"/>
      <c r="E5" s="228"/>
      <c r="F5" s="228"/>
      <c r="G5" s="234">
        <v>45382</v>
      </c>
      <c r="H5" s="229"/>
      <c r="I5" s="229"/>
    </row>
    <row r="6" spans="1:24" s="57" customFormat="1" x14ac:dyDescent="0.5">
      <c r="A6" s="55"/>
      <c r="B6" s="55"/>
      <c r="C6" s="55"/>
      <c r="D6" s="55"/>
      <c r="E6" s="55"/>
      <c r="F6" s="55"/>
      <c r="G6" s="56"/>
      <c r="H6" s="56"/>
      <c r="I6" s="56"/>
    </row>
    <row r="7" spans="1:24" x14ac:dyDescent="0.5">
      <c r="A7" s="58" t="s">
        <v>5</v>
      </c>
      <c r="B7" s="58"/>
      <c r="C7" s="58"/>
      <c r="D7" s="58"/>
      <c r="E7" s="58"/>
    </row>
    <row r="8" spans="1:24" x14ac:dyDescent="0.5">
      <c r="A8" s="228" t="s">
        <v>6</v>
      </c>
      <c r="B8" s="228"/>
      <c r="C8" s="228"/>
      <c r="D8" s="228"/>
      <c r="E8" s="228"/>
      <c r="F8" s="228"/>
      <c r="G8" s="229">
        <v>3.5</v>
      </c>
      <c r="H8" s="229"/>
      <c r="I8" s="229"/>
      <c r="X8" s="50" t="e">
        <f>ROUNDDOWN((SUM(T18:T117)-SUMIF($E$18:$E$47,"〇",$G$18:$G$47))/T13,0)</f>
        <v>#DIV/0!</v>
      </c>
    </row>
    <row r="9" spans="1:24" x14ac:dyDescent="0.5">
      <c r="A9" s="228" t="s">
        <v>7</v>
      </c>
      <c r="B9" s="228"/>
      <c r="C9" s="228"/>
      <c r="D9" s="228"/>
      <c r="E9" s="228"/>
      <c r="F9" s="228"/>
      <c r="G9" s="229">
        <v>5</v>
      </c>
      <c r="H9" s="229"/>
      <c r="I9" s="229"/>
      <c r="X9" s="50" t="e">
        <f ca="1">ROUNDDOWN(SUMIF(S18:S117,"〇",T18:T54)/T14+SUMIF($I$18:$I$47,"整理解雇等",$G$18:$G$47)/T14,0)</f>
        <v>#DIV/0!</v>
      </c>
    </row>
    <row r="10" spans="1:24" x14ac:dyDescent="0.5">
      <c r="A10" s="228" t="s">
        <v>8</v>
      </c>
      <c r="B10" s="228"/>
      <c r="C10" s="228"/>
      <c r="D10" s="228"/>
      <c r="E10" s="228"/>
      <c r="F10" s="228"/>
      <c r="G10" s="231">
        <f>(G9-G8)/G9</f>
        <v>0.3</v>
      </c>
      <c r="H10" s="231"/>
      <c r="I10" s="231"/>
    </row>
    <row r="11" spans="1:24" s="57" customFormat="1" ht="16.5" customHeight="1" x14ac:dyDescent="0.5">
      <c r="A11" s="55"/>
      <c r="B11" s="55"/>
      <c r="C11" s="55"/>
      <c r="D11" s="55"/>
      <c r="E11" s="55"/>
      <c r="F11" s="55"/>
      <c r="G11" s="59"/>
      <c r="H11" s="59"/>
      <c r="I11" s="59"/>
    </row>
    <row r="12" spans="1:24" x14ac:dyDescent="0.5">
      <c r="A12" s="58" t="s">
        <v>9</v>
      </c>
      <c r="B12" s="58"/>
      <c r="C12" s="58"/>
      <c r="D12" s="58"/>
      <c r="E12" s="58"/>
    </row>
    <row r="13" spans="1:24" x14ac:dyDescent="0.5">
      <c r="A13" s="228" t="s">
        <v>10</v>
      </c>
      <c r="B13" s="228"/>
      <c r="C13" s="228"/>
      <c r="D13" s="228"/>
      <c r="E13" s="228"/>
      <c r="F13" s="228"/>
      <c r="G13" s="229">
        <v>40</v>
      </c>
      <c r="H13" s="229"/>
      <c r="I13" s="229"/>
    </row>
    <row r="14" spans="1:24" x14ac:dyDescent="0.5">
      <c r="A14" s="228" t="s">
        <v>11</v>
      </c>
      <c r="B14" s="228"/>
      <c r="C14" s="228"/>
      <c r="D14" s="228"/>
      <c r="E14" s="228"/>
      <c r="F14" s="228"/>
      <c r="G14" s="229">
        <v>40</v>
      </c>
      <c r="H14" s="229"/>
      <c r="I14" s="229"/>
    </row>
    <row r="16" spans="1:24" ht="23.4" customHeight="1" x14ac:dyDescent="0.5">
      <c r="A16" s="50" t="s">
        <v>12</v>
      </c>
    </row>
    <row r="17" spans="1:9" x14ac:dyDescent="0.5">
      <c r="A17" s="60" t="s">
        <v>13</v>
      </c>
      <c r="B17" s="60" t="s">
        <v>14</v>
      </c>
      <c r="C17" s="62" t="s">
        <v>15</v>
      </c>
      <c r="D17" s="62" t="s">
        <v>16</v>
      </c>
      <c r="E17" s="62" t="s">
        <v>17</v>
      </c>
      <c r="F17" s="60" t="s">
        <v>18</v>
      </c>
      <c r="G17" s="60" t="s">
        <v>19</v>
      </c>
      <c r="H17" s="60" t="s">
        <v>20</v>
      </c>
      <c r="I17" s="60" t="s">
        <v>21</v>
      </c>
    </row>
    <row r="18" spans="1:9" x14ac:dyDescent="0.5">
      <c r="A18" s="63">
        <v>1</v>
      </c>
      <c r="B18" s="54" t="s">
        <v>31</v>
      </c>
      <c r="C18" s="64">
        <v>28126</v>
      </c>
      <c r="D18" s="64">
        <v>36982</v>
      </c>
      <c r="E18" s="65"/>
      <c r="F18" s="54" t="s">
        <v>27</v>
      </c>
      <c r="G18" s="54">
        <v>40</v>
      </c>
      <c r="H18" s="64"/>
      <c r="I18" s="54"/>
    </row>
    <row r="19" spans="1:9" x14ac:dyDescent="0.5">
      <c r="A19" s="63">
        <v>2</v>
      </c>
      <c r="B19" s="54" t="s">
        <v>32</v>
      </c>
      <c r="C19" s="64">
        <v>28522</v>
      </c>
      <c r="D19" s="64">
        <v>37347</v>
      </c>
      <c r="E19" s="65"/>
      <c r="F19" s="54" t="s">
        <v>27</v>
      </c>
      <c r="G19" s="54">
        <v>40</v>
      </c>
      <c r="H19" s="64">
        <v>45688</v>
      </c>
      <c r="I19" s="54" t="s">
        <v>36</v>
      </c>
    </row>
    <row r="20" spans="1:9" x14ac:dyDescent="0.5">
      <c r="A20" s="63">
        <v>3</v>
      </c>
      <c r="B20" s="54" t="s">
        <v>33</v>
      </c>
      <c r="C20" s="64">
        <v>28915</v>
      </c>
      <c r="D20" s="64">
        <v>37712</v>
      </c>
      <c r="E20" s="65"/>
      <c r="F20" s="54" t="s">
        <v>27</v>
      </c>
      <c r="G20" s="54">
        <v>40</v>
      </c>
      <c r="H20" s="64"/>
      <c r="I20" s="54"/>
    </row>
    <row r="21" spans="1:9" x14ac:dyDescent="0.5">
      <c r="A21" s="63">
        <v>4</v>
      </c>
      <c r="B21" s="54" t="s">
        <v>34</v>
      </c>
      <c r="C21" s="64">
        <v>35886</v>
      </c>
      <c r="D21" s="64">
        <v>43191</v>
      </c>
      <c r="E21" s="65" t="str">
        <f t="shared" ref="E21:E47" si="0">IF($G$5&lt;D21,"〇","")</f>
        <v/>
      </c>
      <c r="F21" s="54"/>
      <c r="G21" s="54">
        <v>40</v>
      </c>
      <c r="H21" s="64" t="s">
        <v>38</v>
      </c>
      <c r="I21" s="54" t="s">
        <v>24</v>
      </c>
    </row>
    <row r="22" spans="1:9" x14ac:dyDescent="0.5">
      <c r="A22" s="63">
        <v>5</v>
      </c>
      <c r="B22" s="54" t="s">
        <v>35</v>
      </c>
      <c r="C22" s="64">
        <v>36281</v>
      </c>
      <c r="D22" s="64">
        <v>43556</v>
      </c>
      <c r="E22" s="65" t="str">
        <f t="shared" si="0"/>
        <v/>
      </c>
      <c r="F22" s="54"/>
      <c r="G22" s="54">
        <v>40</v>
      </c>
      <c r="H22" s="64">
        <v>45688</v>
      </c>
      <c r="I22" s="54" t="s">
        <v>37</v>
      </c>
    </row>
    <row r="23" spans="1:9" x14ac:dyDescent="0.5">
      <c r="A23" s="63">
        <v>6</v>
      </c>
      <c r="B23" s="54" t="s">
        <v>35</v>
      </c>
      <c r="C23" s="64">
        <v>37773</v>
      </c>
      <c r="D23" s="64">
        <v>45689</v>
      </c>
      <c r="E23" s="65" t="str">
        <f t="shared" si="0"/>
        <v>〇</v>
      </c>
      <c r="F23" s="54" t="s">
        <v>27</v>
      </c>
      <c r="G23" s="54">
        <v>20</v>
      </c>
      <c r="H23" s="64"/>
      <c r="I23" s="54" t="s">
        <v>37</v>
      </c>
    </row>
    <row r="24" spans="1:9" x14ac:dyDescent="0.5">
      <c r="A24" s="63">
        <v>7</v>
      </c>
      <c r="B24" s="54"/>
      <c r="C24" s="64"/>
      <c r="D24" s="64"/>
      <c r="E24" s="65" t="str">
        <f t="shared" si="0"/>
        <v/>
      </c>
      <c r="F24" s="54"/>
      <c r="G24" s="54"/>
      <c r="H24" s="64"/>
      <c r="I24" s="54"/>
    </row>
    <row r="25" spans="1:9" x14ac:dyDescent="0.5">
      <c r="A25" s="63">
        <v>8</v>
      </c>
      <c r="B25" s="54"/>
      <c r="C25" s="64"/>
      <c r="D25" s="64"/>
      <c r="E25" s="65" t="str">
        <f t="shared" si="0"/>
        <v/>
      </c>
      <c r="F25" s="54"/>
      <c r="G25" s="54"/>
      <c r="H25" s="64"/>
      <c r="I25" s="54"/>
    </row>
    <row r="26" spans="1:9" x14ac:dyDescent="0.5">
      <c r="A26" s="63">
        <v>9</v>
      </c>
      <c r="B26" s="54"/>
      <c r="C26" s="64"/>
      <c r="D26" s="64"/>
      <c r="E26" s="65" t="str">
        <f t="shared" si="0"/>
        <v/>
      </c>
      <c r="F26" s="54"/>
      <c r="G26" s="54"/>
      <c r="H26" s="64"/>
      <c r="I26" s="54"/>
    </row>
    <row r="27" spans="1:9" x14ac:dyDescent="0.5">
      <c r="A27" s="63">
        <v>10</v>
      </c>
      <c r="B27" s="54"/>
      <c r="C27" s="64"/>
      <c r="D27" s="64"/>
      <c r="E27" s="65" t="str">
        <f t="shared" si="0"/>
        <v/>
      </c>
      <c r="F27" s="54"/>
      <c r="G27" s="54"/>
      <c r="H27" s="64"/>
      <c r="I27" s="54"/>
    </row>
    <row r="28" spans="1:9" x14ac:dyDescent="0.5">
      <c r="A28" s="63">
        <v>11</v>
      </c>
      <c r="B28" s="54"/>
      <c r="C28" s="64"/>
      <c r="D28" s="64"/>
      <c r="E28" s="65" t="str">
        <f t="shared" si="0"/>
        <v/>
      </c>
      <c r="F28" s="54"/>
      <c r="G28" s="54"/>
      <c r="H28" s="64"/>
      <c r="I28" s="54"/>
    </row>
    <row r="29" spans="1:9" x14ac:dyDescent="0.5">
      <c r="A29" s="63">
        <v>12</v>
      </c>
      <c r="B29" s="54"/>
      <c r="C29" s="64"/>
      <c r="D29" s="64"/>
      <c r="E29" s="65" t="str">
        <f t="shared" si="0"/>
        <v/>
      </c>
      <c r="F29" s="54"/>
      <c r="G29" s="54"/>
      <c r="H29" s="64"/>
      <c r="I29" s="54"/>
    </row>
    <row r="30" spans="1:9" x14ac:dyDescent="0.5">
      <c r="A30" s="63">
        <v>13</v>
      </c>
      <c r="B30" s="54"/>
      <c r="C30" s="64"/>
      <c r="D30" s="64"/>
      <c r="E30" s="65" t="str">
        <f t="shared" si="0"/>
        <v/>
      </c>
      <c r="F30" s="54"/>
      <c r="G30" s="54"/>
      <c r="H30" s="64"/>
      <c r="I30" s="54"/>
    </row>
    <row r="31" spans="1:9" x14ac:dyDescent="0.5">
      <c r="A31" s="63">
        <v>14</v>
      </c>
      <c r="B31" s="54"/>
      <c r="C31" s="64"/>
      <c r="D31" s="64"/>
      <c r="E31" s="65" t="str">
        <f t="shared" si="0"/>
        <v/>
      </c>
      <c r="F31" s="54"/>
      <c r="G31" s="54"/>
      <c r="H31" s="64"/>
      <c r="I31" s="54"/>
    </row>
    <row r="32" spans="1:9" x14ac:dyDescent="0.5">
      <c r="A32" s="63">
        <v>15</v>
      </c>
      <c r="B32" s="54"/>
      <c r="C32" s="64"/>
      <c r="D32" s="64"/>
      <c r="E32" s="65" t="str">
        <f t="shared" si="0"/>
        <v/>
      </c>
      <c r="F32" s="54"/>
      <c r="G32" s="54"/>
      <c r="H32" s="64"/>
      <c r="I32" s="54"/>
    </row>
    <row r="33" spans="1:9" x14ac:dyDescent="0.5">
      <c r="A33" s="63">
        <v>16</v>
      </c>
      <c r="B33" s="54"/>
      <c r="C33" s="64"/>
      <c r="D33" s="64"/>
      <c r="E33" s="65" t="str">
        <f t="shared" si="0"/>
        <v/>
      </c>
      <c r="F33" s="54"/>
      <c r="G33" s="54"/>
      <c r="H33" s="64"/>
      <c r="I33" s="54"/>
    </row>
    <row r="34" spans="1:9" x14ac:dyDescent="0.5">
      <c r="A34" s="63">
        <v>17</v>
      </c>
      <c r="B34" s="54"/>
      <c r="C34" s="64"/>
      <c r="D34" s="64"/>
      <c r="E34" s="65" t="str">
        <f t="shared" si="0"/>
        <v/>
      </c>
      <c r="F34" s="54"/>
      <c r="G34" s="54"/>
      <c r="H34" s="64"/>
      <c r="I34" s="54"/>
    </row>
    <row r="35" spans="1:9" x14ac:dyDescent="0.5">
      <c r="A35" s="63">
        <v>18</v>
      </c>
      <c r="B35" s="54"/>
      <c r="C35" s="64"/>
      <c r="D35" s="64"/>
      <c r="E35" s="65" t="str">
        <f t="shared" si="0"/>
        <v/>
      </c>
      <c r="F35" s="54"/>
      <c r="G35" s="54"/>
      <c r="H35" s="64"/>
      <c r="I35" s="54"/>
    </row>
    <row r="36" spans="1:9" x14ac:dyDescent="0.5">
      <c r="A36" s="63">
        <v>19</v>
      </c>
      <c r="B36" s="54"/>
      <c r="C36" s="64"/>
      <c r="D36" s="64"/>
      <c r="E36" s="65" t="str">
        <f t="shared" si="0"/>
        <v/>
      </c>
      <c r="F36" s="54"/>
      <c r="G36" s="54"/>
      <c r="H36" s="64"/>
      <c r="I36" s="54"/>
    </row>
    <row r="37" spans="1:9" x14ac:dyDescent="0.5">
      <c r="A37" s="63">
        <v>20</v>
      </c>
      <c r="B37" s="54"/>
      <c r="C37" s="64"/>
      <c r="D37" s="64"/>
      <c r="E37" s="65" t="str">
        <f t="shared" si="0"/>
        <v/>
      </c>
      <c r="F37" s="54"/>
      <c r="G37" s="54"/>
      <c r="H37" s="64"/>
      <c r="I37" s="54"/>
    </row>
    <row r="38" spans="1:9" x14ac:dyDescent="0.5">
      <c r="A38" s="63">
        <v>21</v>
      </c>
      <c r="B38" s="54"/>
      <c r="C38" s="64"/>
      <c r="D38" s="64"/>
      <c r="E38" s="65" t="str">
        <f t="shared" si="0"/>
        <v/>
      </c>
      <c r="F38" s="54"/>
      <c r="G38" s="54"/>
      <c r="H38" s="64"/>
      <c r="I38" s="54"/>
    </row>
    <row r="39" spans="1:9" x14ac:dyDescent="0.5">
      <c r="A39" s="63">
        <v>22</v>
      </c>
      <c r="B39" s="54"/>
      <c r="C39" s="64"/>
      <c r="D39" s="64"/>
      <c r="E39" s="65" t="str">
        <f t="shared" si="0"/>
        <v/>
      </c>
      <c r="F39" s="54"/>
      <c r="G39" s="54"/>
      <c r="H39" s="64"/>
      <c r="I39" s="54"/>
    </row>
    <row r="40" spans="1:9" x14ac:dyDescent="0.5">
      <c r="A40" s="63">
        <v>23</v>
      </c>
      <c r="B40" s="54"/>
      <c r="C40" s="64"/>
      <c r="D40" s="64"/>
      <c r="E40" s="65" t="str">
        <f t="shared" si="0"/>
        <v/>
      </c>
      <c r="F40" s="54"/>
      <c r="G40" s="54"/>
      <c r="H40" s="64"/>
      <c r="I40" s="54"/>
    </row>
    <row r="41" spans="1:9" x14ac:dyDescent="0.5">
      <c r="A41" s="63">
        <v>24</v>
      </c>
      <c r="B41" s="54"/>
      <c r="C41" s="64"/>
      <c r="D41" s="64"/>
      <c r="E41" s="65" t="str">
        <f t="shared" si="0"/>
        <v/>
      </c>
      <c r="F41" s="54"/>
      <c r="G41" s="54"/>
      <c r="H41" s="64"/>
      <c r="I41" s="54"/>
    </row>
    <row r="42" spans="1:9" x14ac:dyDescent="0.5">
      <c r="A42" s="63">
        <v>25</v>
      </c>
      <c r="B42" s="54"/>
      <c r="C42" s="64"/>
      <c r="D42" s="64"/>
      <c r="E42" s="65" t="str">
        <f t="shared" si="0"/>
        <v/>
      </c>
      <c r="F42" s="54"/>
      <c r="G42" s="54"/>
      <c r="H42" s="64"/>
      <c r="I42" s="54"/>
    </row>
    <row r="43" spans="1:9" x14ac:dyDescent="0.5">
      <c r="A43" s="63">
        <v>26</v>
      </c>
      <c r="B43" s="54"/>
      <c r="C43" s="64"/>
      <c r="D43" s="64"/>
      <c r="E43" s="65" t="str">
        <f t="shared" si="0"/>
        <v/>
      </c>
      <c r="F43" s="54"/>
      <c r="G43" s="54"/>
      <c r="H43" s="64"/>
      <c r="I43" s="54"/>
    </row>
    <row r="44" spans="1:9" x14ac:dyDescent="0.5">
      <c r="A44" s="63">
        <v>27</v>
      </c>
      <c r="B44" s="54"/>
      <c r="C44" s="64"/>
      <c r="D44" s="64"/>
      <c r="E44" s="65" t="str">
        <f t="shared" si="0"/>
        <v/>
      </c>
      <c r="F44" s="54"/>
      <c r="G44" s="54"/>
      <c r="H44" s="64"/>
      <c r="I44" s="54"/>
    </row>
    <row r="45" spans="1:9" x14ac:dyDescent="0.5">
      <c r="A45" s="63">
        <v>28</v>
      </c>
      <c r="B45" s="54"/>
      <c r="C45" s="64"/>
      <c r="D45" s="64"/>
      <c r="E45" s="65" t="str">
        <f t="shared" si="0"/>
        <v/>
      </c>
      <c r="F45" s="54"/>
      <c r="G45" s="54"/>
      <c r="H45" s="64"/>
      <c r="I45" s="54"/>
    </row>
    <row r="46" spans="1:9" x14ac:dyDescent="0.5">
      <c r="A46" s="63">
        <v>29</v>
      </c>
      <c r="B46" s="54"/>
      <c r="C46" s="64"/>
      <c r="D46" s="64"/>
      <c r="E46" s="65" t="str">
        <f t="shared" si="0"/>
        <v/>
      </c>
      <c r="F46" s="54"/>
      <c r="G46" s="54"/>
      <c r="H46" s="64"/>
      <c r="I46" s="54"/>
    </row>
    <row r="47" spans="1:9" x14ac:dyDescent="0.5">
      <c r="A47" s="63">
        <v>30</v>
      </c>
      <c r="B47" s="54"/>
      <c r="C47" s="64"/>
      <c r="D47" s="64"/>
      <c r="E47" s="65" t="str">
        <f t="shared" si="0"/>
        <v/>
      </c>
      <c r="F47" s="54"/>
      <c r="G47" s="54"/>
      <c r="H47" s="64"/>
      <c r="I47" s="54"/>
    </row>
    <row r="48" spans="1:9" x14ac:dyDescent="0.5">
      <c r="A48" s="230" t="s">
        <v>26</v>
      </c>
      <c r="B48" s="230"/>
      <c r="C48" s="230"/>
      <c r="D48" s="230"/>
      <c r="E48" s="230"/>
      <c r="F48" s="230"/>
      <c r="G48" s="230"/>
      <c r="H48" s="230"/>
      <c r="I48" s="230"/>
    </row>
    <row r="49" s="50" customFormat="1" x14ac:dyDescent="0.5"/>
    <row r="50" s="50" customFormat="1" x14ac:dyDescent="0.5"/>
    <row r="51" s="50" customFormat="1" x14ac:dyDescent="0.5"/>
    <row r="52" s="50" customFormat="1" x14ac:dyDescent="0.5"/>
    <row r="53" s="50" customFormat="1" x14ac:dyDescent="0.5"/>
    <row r="54" s="50" customFormat="1" x14ac:dyDescent="0.5"/>
    <row r="55" s="50" customFormat="1" x14ac:dyDescent="0.5"/>
    <row r="56" s="50" customFormat="1" x14ac:dyDescent="0.5"/>
    <row r="57" s="50" customFormat="1" x14ac:dyDescent="0.5"/>
    <row r="58" s="50" customFormat="1" x14ac:dyDescent="0.5"/>
    <row r="59" s="50" customFormat="1" x14ac:dyDescent="0.5"/>
    <row r="60" s="50" customFormat="1" x14ac:dyDescent="0.5"/>
    <row r="61" s="50" customFormat="1" x14ac:dyDescent="0.5"/>
    <row r="62" s="50" customFormat="1" x14ac:dyDescent="0.5"/>
    <row r="63" s="50" customFormat="1" x14ac:dyDescent="0.5"/>
    <row r="64" s="50" customFormat="1" x14ac:dyDescent="0.5"/>
    <row r="65" s="50" customFormat="1" x14ac:dyDescent="0.5"/>
    <row r="66" s="50" customFormat="1" x14ac:dyDescent="0.5"/>
    <row r="67" s="50" customFormat="1" x14ac:dyDescent="0.5"/>
    <row r="68" s="50" customFormat="1" x14ac:dyDescent="0.5"/>
    <row r="69" s="50" customFormat="1" x14ac:dyDescent="0.5"/>
    <row r="70" s="50" customFormat="1" x14ac:dyDescent="0.5"/>
    <row r="71" s="50" customFormat="1" x14ac:dyDescent="0.5"/>
    <row r="72" s="50" customFormat="1" x14ac:dyDescent="0.5"/>
    <row r="73" s="50" customFormat="1" x14ac:dyDescent="0.5"/>
    <row r="74" s="50" customFormat="1" x14ac:dyDescent="0.5"/>
    <row r="75" s="50" customFormat="1" x14ac:dyDescent="0.5"/>
    <row r="76" s="50" customFormat="1" x14ac:dyDescent="0.5"/>
    <row r="77" s="50" customFormat="1" x14ac:dyDescent="0.5"/>
    <row r="78" s="50" customFormat="1" x14ac:dyDescent="0.5"/>
    <row r="79" s="50" customFormat="1" x14ac:dyDescent="0.5"/>
    <row r="80" s="50" customFormat="1" x14ac:dyDescent="0.5"/>
    <row r="81" s="50" customFormat="1" x14ac:dyDescent="0.5"/>
    <row r="82" s="50" customFormat="1" x14ac:dyDescent="0.5"/>
    <row r="83" s="50" customFormat="1" x14ac:dyDescent="0.5"/>
    <row r="84" s="50" customFormat="1" x14ac:dyDescent="0.5"/>
    <row r="85" s="50" customFormat="1" x14ac:dyDescent="0.5"/>
    <row r="86" s="50" customFormat="1" x14ac:dyDescent="0.5"/>
    <row r="87" s="50" customFormat="1" x14ac:dyDescent="0.5"/>
    <row r="88" s="50" customFormat="1" x14ac:dyDescent="0.5"/>
    <row r="89" s="50" customFormat="1" x14ac:dyDescent="0.5"/>
    <row r="90" s="50" customFormat="1" x14ac:dyDescent="0.5"/>
    <row r="91" s="50" customFormat="1" x14ac:dyDescent="0.5"/>
    <row r="92" s="50" customFormat="1" x14ac:dyDescent="0.5"/>
    <row r="93" s="50" customFormat="1" x14ac:dyDescent="0.5"/>
    <row r="94" s="50" customFormat="1" x14ac:dyDescent="0.5"/>
    <row r="95" s="50" customFormat="1" x14ac:dyDescent="0.5"/>
    <row r="96" s="50" customFormat="1" x14ac:dyDescent="0.5"/>
    <row r="97" s="50" customFormat="1" x14ac:dyDescent="0.5"/>
    <row r="98" s="50" customFormat="1" x14ac:dyDescent="0.5"/>
    <row r="99" s="50" customFormat="1" x14ac:dyDescent="0.5"/>
    <row r="100" s="50" customFormat="1" x14ac:dyDescent="0.5"/>
    <row r="101" s="50" customFormat="1" x14ac:dyDescent="0.5"/>
    <row r="102" s="50" customFormat="1" x14ac:dyDescent="0.5"/>
    <row r="103" s="50" customFormat="1" x14ac:dyDescent="0.5"/>
    <row r="104" s="50" customFormat="1" x14ac:dyDescent="0.5"/>
    <row r="105" s="50" customFormat="1" x14ac:dyDescent="0.5"/>
    <row r="106" s="50" customFormat="1" x14ac:dyDescent="0.5"/>
    <row r="107" s="50" customFormat="1" x14ac:dyDescent="0.5"/>
    <row r="108" s="50" customFormat="1" x14ac:dyDescent="0.5"/>
    <row r="109" s="50" customFormat="1" x14ac:dyDescent="0.5"/>
    <row r="110" s="50" customFormat="1" x14ac:dyDescent="0.5"/>
    <row r="111" s="50" customFormat="1" x14ac:dyDescent="0.5"/>
    <row r="112" s="50" customFormat="1" x14ac:dyDescent="0.5"/>
    <row r="113" s="50" customFormat="1" x14ac:dyDescent="0.5"/>
    <row r="114" s="50" customFormat="1" x14ac:dyDescent="0.5"/>
    <row r="115" s="50" customFormat="1" x14ac:dyDescent="0.5"/>
    <row r="116" s="50" customFormat="1" x14ac:dyDescent="0.5"/>
    <row r="117" s="50" customFormat="1" x14ac:dyDescent="0.5"/>
  </sheetData>
  <mergeCells count="16">
    <mergeCell ref="A8:F8"/>
    <mergeCell ref="G8:I8"/>
    <mergeCell ref="A2:I2"/>
    <mergeCell ref="A4:F4"/>
    <mergeCell ref="G4:I4"/>
    <mergeCell ref="A5:F5"/>
    <mergeCell ref="G5:I5"/>
    <mergeCell ref="A14:F14"/>
    <mergeCell ref="G14:I14"/>
    <mergeCell ref="A48:I48"/>
    <mergeCell ref="A9:F9"/>
    <mergeCell ref="G9:I9"/>
    <mergeCell ref="A10:F10"/>
    <mergeCell ref="G10:I10"/>
    <mergeCell ref="A13:F13"/>
    <mergeCell ref="G13:I13"/>
  </mergeCells>
  <phoneticPr fontId="2"/>
  <dataValidations count="4">
    <dataValidation type="list" allowBlank="1" showInputMessage="1" showErrorMessage="1" sqref="I18:I47" xr:uid="{00000000-0002-0000-0800-000000000000}">
      <formula1>"自主退職,整理解雇等,勤務時間変更"</formula1>
    </dataValidation>
    <dataValidation type="list" allowBlank="1" showInputMessage="1" showErrorMessage="1" sqref="F18:F47" xr:uid="{00000000-0002-0000-0800-000001000000}">
      <formula1>"〇"</formula1>
    </dataValidation>
    <dataValidation imeMode="off" allowBlank="1" showInputMessage="1" showErrorMessage="1" sqref="H18:H47 E17:E47 C17:D17 C34:D47" xr:uid="{00000000-0002-0000-0800-000002000000}"/>
    <dataValidation imeMode="hiragana" allowBlank="1" showInputMessage="1" showErrorMessage="1" sqref="C18:D33" xr:uid="{00000000-0002-0000-0800-000003000000}"/>
  </dataValidations>
  <pageMargins left="0.70866141732283472" right="0.70866141732283472" top="0.74803149606299213" bottom="0.74803149606299213" header="0.31496062992125984" footer="0.31496062992125984"/>
  <pageSetup paperSize="8" scale="7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7"/>
  <sheetViews>
    <sheetView zoomScaleNormal="100" workbookViewId="0">
      <selection activeCell="AJ6" sqref="AJ6"/>
    </sheetView>
  </sheetViews>
  <sheetFormatPr defaultColWidth="3.09765625" defaultRowHeight="19.8" x14ac:dyDescent="0.5"/>
  <cols>
    <col min="1" max="16384" width="3.09765625" style="50"/>
  </cols>
  <sheetData>
    <row r="1" spans="1:25" x14ac:dyDescent="0.5">
      <c r="A1" s="50" t="s">
        <v>199</v>
      </c>
      <c r="Y1" s="66"/>
    </row>
    <row r="2" spans="1:25" x14ac:dyDescent="0.5">
      <c r="R2" s="237">
        <f>IF(交付申請日="","",交付申請日)</f>
        <v>45748</v>
      </c>
      <c r="S2" s="237"/>
      <c r="T2" s="237"/>
      <c r="U2" s="237"/>
      <c r="V2" s="237"/>
      <c r="W2" s="237"/>
      <c r="X2" s="237"/>
      <c r="Y2" s="237"/>
    </row>
    <row r="3" spans="1:25" x14ac:dyDescent="0.5">
      <c r="A3" s="67" t="s">
        <v>200</v>
      </c>
      <c r="B3" s="67"/>
      <c r="C3" s="67"/>
      <c r="D3" s="67"/>
      <c r="E3" s="67"/>
      <c r="F3" s="67"/>
      <c r="G3" s="67"/>
      <c r="H3" s="67"/>
      <c r="I3" s="67"/>
      <c r="J3" s="67"/>
      <c r="K3" s="67"/>
      <c r="L3" s="67"/>
      <c r="M3" s="67"/>
      <c r="N3" s="67"/>
      <c r="O3" s="67"/>
      <c r="P3" s="67"/>
      <c r="Q3" s="67"/>
      <c r="R3" s="67"/>
      <c r="S3" s="67"/>
      <c r="T3" s="67"/>
      <c r="U3" s="67"/>
      <c r="V3" s="67"/>
      <c r="W3" s="67"/>
      <c r="X3" s="67"/>
      <c r="Y3" s="67"/>
    </row>
    <row r="4" spans="1:25" x14ac:dyDescent="0.5">
      <c r="A4" s="67"/>
      <c r="B4" s="67"/>
      <c r="C4" s="67"/>
      <c r="D4" s="67"/>
      <c r="E4" s="67"/>
      <c r="F4" s="67"/>
      <c r="G4" s="67"/>
      <c r="H4" s="67"/>
      <c r="I4" s="67"/>
      <c r="J4" s="67"/>
      <c r="K4" s="67"/>
      <c r="L4" s="67"/>
      <c r="M4" s="67"/>
      <c r="N4" s="67"/>
      <c r="O4" s="67"/>
      <c r="P4" s="67"/>
      <c r="Q4" s="67"/>
      <c r="R4" s="67"/>
      <c r="S4" s="67"/>
      <c r="T4" s="67"/>
      <c r="U4" s="67"/>
      <c r="V4" s="67"/>
      <c r="W4" s="67"/>
      <c r="X4" s="67"/>
      <c r="Y4" s="67"/>
    </row>
    <row r="5" spans="1:25" ht="22.2" x14ac:dyDescent="0.55000000000000004">
      <c r="A5" s="240" t="s">
        <v>239</v>
      </c>
      <c r="B5" s="240"/>
      <c r="C5" s="240"/>
      <c r="D5" s="240"/>
      <c r="E5" s="240"/>
      <c r="F5" s="240"/>
      <c r="G5" s="240"/>
      <c r="H5" s="240"/>
      <c r="I5" s="240"/>
      <c r="J5" s="240"/>
      <c r="K5" s="240"/>
      <c r="L5" s="240"/>
      <c r="M5" s="240"/>
      <c r="N5" s="240"/>
      <c r="O5" s="240"/>
      <c r="P5" s="240"/>
      <c r="Q5" s="240"/>
      <c r="R5" s="240"/>
      <c r="S5" s="240"/>
      <c r="T5" s="240"/>
      <c r="U5" s="240"/>
      <c r="V5" s="240"/>
      <c r="W5" s="240"/>
      <c r="X5" s="240"/>
      <c r="Y5" s="240"/>
    </row>
    <row r="6" spans="1:25" ht="22.2" x14ac:dyDescent="0.55000000000000004">
      <c r="A6" s="70"/>
      <c r="B6" s="70"/>
      <c r="C6" s="70"/>
      <c r="D6" s="70"/>
      <c r="E6" s="70"/>
      <c r="F6" s="70"/>
      <c r="G6" s="70"/>
      <c r="H6" s="70"/>
      <c r="I6" s="70"/>
      <c r="J6" s="70"/>
      <c r="K6" s="70"/>
      <c r="L6" s="70"/>
      <c r="M6" s="70"/>
      <c r="N6" s="70"/>
      <c r="O6" s="70"/>
      <c r="P6" s="70"/>
      <c r="Q6" s="70"/>
      <c r="R6" s="70"/>
      <c r="S6" s="70"/>
      <c r="T6" s="70"/>
      <c r="U6" s="70"/>
      <c r="V6" s="70"/>
      <c r="W6" s="70"/>
      <c r="X6" s="70"/>
      <c r="Y6" s="70"/>
    </row>
    <row r="7" spans="1:25" x14ac:dyDescent="0.5">
      <c r="A7" s="67"/>
      <c r="B7" s="67"/>
      <c r="C7" s="67"/>
      <c r="D7" s="67"/>
      <c r="E7" s="67"/>
      <c r="F7" s="67"/>
      <c r="G7" s="67"/>
      <c r="H7" s="67"/>
      <c r="I7" s="67"/>
      <c r="J7" s="67"/>
      <c r="K7" s="67" t="s">
        <v>201</v>
      </c>
      <c r="L7" s="67"/>
      <c r="M7" s="67"/>
      <c r="N7" s="67"/>
      <c r="O7" s="238" t="str">
        <f>IF(名称="","",名称)</f>
        <v>陶山商事</v>
      </c>
      <c r="P7" s="238"/>
      <c r="Q7" s="238"/>
      <c r="R7" s="238"/>
      <c r="S7" s="238"/>
      <c r="T7" s="238"/>
      <c r="U7" s="238"/>
      <c r="V7" s="238"/>
      <c r="W7" s="238"/>
      <c r="X7" s="238"/>
      <c r="Y7" s="238"/>
    </row>
    <row r="8" spans="1:25" x14ac:dyDescent="0.5">
      <c r="A8" s="67"/>
      <c r="B8" s="67"/>
      <c r="C8" s="67"/>
      <c r="D8" s="67"/>
      <c r="E8" s="67"/>
      <c r="F8" s="67"/>
      <c r="G8" s="67"/>
      <c r="H8" s="67"/>
      <c r="I8" s="67"/>
      <c r="J8" s="67"/>
      <c r="K8" s="67" t="s">
        <v>202</v>
      </c>
      <c r="L8" s="67"/>
      <c r="M8" s="67"/>
      <c r="N8" s="67"/>
      <c r="O8" s="238" t="str">
        <f>IF(代表者氏名="","",代表者役職&amp;"　"&amp;代表者氏名)</f>
        <v>代表取締役　陶山太郎</v>
      </c>
      <c r="P8" s="238"/>
      <c r="Q8" s="238"/>
      <c r="R8" s="238"/>
      <c r="S8" s="238"/>
      <c r="T8" s="238"/>
      <c r="U8" s="238"/>
      <c r="V8" s="238"/>
      <c r="W8" s="238"/>
      <c r="X8" s="238"/>
      <c r="Y8" s="238"/>
    </row>
    <row r="9" spans="1:25" x14ac:dyDescent="0.5">
      <c r="A9" s="67"/>
      <c r="B9" s="67"/>
      <c r="C9" s="67"/>
      <c r="D9" s="67"/>
      <c r="E9" s="67"/>
      <c r="F9" s="67"/>
      <c r="G9" s="67"/>
      <c r="H9" s="67"/>
      <c r="I9" s="67"/>
      <c r="J9" s="67"/>
      <c r="K9" s="67"/>
      <c r="L9" s="67"/>
      <c r="M9" s="67"/>
      <c r="N9" s="67"/>
      <c r="O9" s="67"/>
      <c r="P9" s="67"/>
      <c r="Q9" s="67"/>
      <c r="R9" s="67"/>
      <c r="S9" s="67"/>
      <c r="T9" s="67"/>
      <c r="U9" s="67"/>
      <c r="V9" s="67"/>
      <c r="W9" s="67"/>
      <c r="X9" s="67"/>
      <c r="Y9" s="67"/>
    </row>
    <row r="10" spans="1:25" ht="56.25" customHeight="1" x14ac:dyDescent="0.5">
      <c r="A10" s="235" t="s">
        <v>203</v>
      </c>
      <c r="B10" s="235"/>
      <c r="C10" s="235"/>
      <c r="D10" s="235"/>
      <c r="E10" s="235"/>
      <c r="F10" s="235"/>
      <c r="G10" s="235"/>
      <c r="H10" s="235"/>
      <c r="I10" s="235"/>
      <c r="J10" s="235"/>
      <c r="K10" s="235"/>
      <c r="L10" s="235"/>
      <c r="M10" s="235"/>
      <c r="N10" s="235"/>
      <c r="O10" s="235"/>
      <c r="P10" s="235"/>
      <c r="Q10" s="235"/>
      <c r="R10" s="235"/>
      <c r="S10" s="235"/>
      <c r="T10" s="235"/>
      <c r="U10" s="235"/>
      <c r="V10" s="235"/>
      <c r="W10" s="235"/>
      <c r="X10" s="235"/>
      <c r="Y10" s="235"/>
    </row>
    <row r="11" spans="1:25" x14ac:dyDescent="0.5">
      <c r="A11" s="239" t="s">
        <v>204</v>
      </c>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row>
    <row r="12" spans="1:25" ht="19.05" customHeight="1" x14ac:dyDescent="0.5">
      <c r="A12" s="235" t="s">
        <v>205</v>
      </c>
      <c r="B12" s="235"/>
      <c r="C12" s="235"/>
      <c r="D12" s="235"/>
      <c r="E12" s="235"/>
      <c r="F12" s="235"/>
      <c r="G12" s="235"/>
      <c r="H12" s="235"/>
      <c r="I12" s="235"/>
      <c r="J12" s="235"/>
      <c r="K12" s="235"/>
      <c r="L12" s="235"/>
      <c r="M12" s="235"/>
      <c r="N12" s="235"/>
      <c r="O12" s="235"/>
      <c r="P12" s="235"/>
      <c r="Q12" s="235"/>
      <c r="R12" s="235"/>
      <c r="S12" s="235"/>
      <c r="T12" s="235"/>
      <c r="U12" s="235"/>
      <c r="V12" s="235"/>
      <c r="W12" s="235"/>
      <c r="X12" s="235"/>
      <c r="Y12" s="235"/>
    </row>
    <row r="13" spans="1:25" x14ac:dyDescent="0.5">
      <c r="A13" s="68"/>
      <c r="B13" s="236" t="s">
        <v>206</v>
      </c>
      <c r="C13" s="236"/>
      <c r="D13" s="236"/>
      <c r="E13" s="236"/>
      <c r="F13" s="236"/>
      <c r="G13" s="236"/>
      <c r="H13" s="236"/>
      <c r="I13" s="236"/>
      <c r="J13" s="236"/>
      <c r="K13" s="236"/>
      <c r="L13" s="236"/>
      <c r="M13" s="236"/>
      <c r="N13" s="236"/>
      <c r="O13" s="236"/>
      <c r="P13" s="236"/>
      <c r="Q13" s="236"/>
      <c r="R13" s="236"/>
      <c r="S13" s="236"/>
      <c r="T13" s="236"/>
      <c r="U13" s="236"/>
      <c r="V13" s="236"/>
      <c r="W13" s="236"/>
      <c r="X13" s="236"/>
      <c r="Y13" s="236"/>
    </row>
    <row r="14" spans="1:25" x14ac:dyDescent="0.5">
      <c r="A14" s="68"/>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row>
    <row r="15" spans="1:25" x14ac:dyDescent="0.5">
      <c r="A15" s="68"/>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6"/>
    </row>
    <row r="16" spans="1:25" ht="36" customHeight="1" x14ac:dyDescent="0.5">
      <c r="A16" s="68"/>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row>
    <row r="17" spans="1:25" ht="64.5" customHeight="1" x14ac:dyDescent="0.5">
      <c r="A17" s="68"/>
      <c r="B17" s="68"/>
      <c r="C17" s="68"/>
      <c r="D17" s="68"/>
      <c r="E17" s="68"/>
      <c r="F17" s="68"/>
      <c r="G17" s="68"/>
      <c r="H17" s="68"/>
      <c r="I17" s="68"/>
      <c r="J17" s="68"/>
      <c r="K17" s="68"/>
      <c r="L17" s="68"/>
      <c r="M17" s="68"/>
      <c r="N17" s="68"/>
      <c r="O17" s="68"/>
      <c r="P17" s="68"/>
      <c r="Q17" s="68"/>
      <c r="R17" s="68"/>
      <c r="S17" s="68"/>
      <c r="T17" s="68"/>
      <c r="U17" s="68"/>
      <c r="V17" s="68"/>
      <c r="W17" s="68"/>
      <c r="X17" s="68"/>
      <c r="Y17" s="68"/>
    </row>
    <row r="18" spans="1:25" ht="38.25" customHeight="1" x14ac:dyDescent="0.5">
      <c r="A18" s="68"/>
      <c r="B18" s="68"/>
      <c r="C18" s="68"/>
      <c r="D18" s="68"/>
      <c r="E18" s="68"/>
      <c r="F18" s="68"/>
      <c r="G18" s="68"/>
      <c r="H18" s="68"/>
      <c r="I18" s="68"/>
      <c r="J18" s="68"/>
      <c r="K18" s="68"/>
      <c r="L18" s="68"/>
      <c r="M18" s="68"/>
      <c r="N18" s="68"/>
      <c r="O18" s="68"/>
      <c r="P18" s="68"/>
      <c r="Q18" s="68"/>
      <c r="R18" s="68"/>
      <c r="S18" s="68"/>
      <c r="T18" s="68"/>
      <c r="U18" s="68"/>
      <c r="V18" s="68"/>
      <c r="W18" s="68"/>
      <c r="X18" s="68"/>
      <c r="Y18" s="68"/>
    </row>
    <row r="19" spans="1:25" x14ac:dyDescent="0.5">
      <c r="A19" s="68"/>
      <c r="B19" s="68"/>
      <c r="C19" s="68"/>
      <c r="D19" s="68"/>
      <c r="E19" s="68"/>
      <c r="F19" s="68"/>
      <c r="G19" s="68"/>
      <c r="H19" s="68"/>
      <c r="I19" s="68"/>
      <c r="J19" s="68"/>
      <c r="K19" s="68"/>
      <c r="L19" s="68"/>
      <c r="M19" s="68"/>
      <c r="N19" s="68"/>
      <c r="O19" s="68"/>
      <c r="P19" s="68"/>
      <c r="Q19" s="68"/>
      <c r="R19" s="68"/>
      <c r="S19" s="68"/>
      <c r="T19" s="68"/>
      <c r="U19" s="68"/>
      <c r="V19" s="68"/>
      <c r="W19" s="68"/>
      <c r="X19" s="68"/>
      <c r="Y19" s="68"/>
    </row>
    <row r="20" spans="1:25" ht="36" customHeight="1" x14ac:dyDescent="0.5">
      <c r="A20" s="68"/>
      <c r="B20" s="68"/>
      <c r="C20" s="68"/>
      <c r="D20" s="68"/>
      <c r="E20" s="68"/>
      <c r="F20" s="68"/>
      <c r="G20" s="68"/>
      <c r="H20" s="68"/>
      <c r="I20" s="68"/>
      <c r="J20" s="68"/>
      <c r="K20" s="68"/>
      <c r="L20" s="68"/>
      <c r="M20" s="68"/>
      <c r="N20" s="68"/>
      <c r="O20" s="68"/>
      <c r="P20" s="68"/>
      <c r="Q20" s="68"/>
      <c r="R20" s="68"/>
      <c r="S20" s="68"/>
      <c r="T20" s="68"/>
      <c r="U20" s="68"/>
      <c r="V20" s="68"/>
      <c r="W20" s="68"/>
      <c r="X20" s="68"/>
      <c r="Y20" s="68"/>
    </row>
    <row r="21" spans="1:25" ht="96" customHeight="1" x14ac:dyDescent="0.5">
      <c r="B21" s="69"/>
      <c r="C21" s="69"/>
      <c r="D21" s="69"/>
      <c r="E21" s="69"/>
      <c r="F21" s="69"/>
      <c r="G21" s="69"/>
      <c r="H21" s="69"/>
      <c r="I21" s="69"/>
      <c r="J21" s="69"/>
      <c r="K21" s="69"/>
      <c r="L21" s="69"/>
      <c r="M21" s="69"/>
      <c r="N21" s="69"/>
      <c r="O21" s="69"/>
      <c r="P21" s="69"/>
      <c r="Q21" s="69"/>
      <c r="R21" s="69"/>
      <c r="S21" s="69"/>
      <c r="T21" s="69"/>
      <c r="U21" s="69"/>
      <c r="V21" s="69"/>
      <c r="W21" s="69"/>
      <c r="X21" s="69"/>
      <c r="Y21" s="69"/>
    </row>
    <row r="22" spans="1:25" ht="46.5" customHeight="1" x14ac:dyDescent="0.5">
      <c r="B22" s="69"/>
      <c r="C22" s="69"/>
      <c r="D22" s="69"/>
      <c r="E22" s="69"/>
      <c r="F22" s="69"/>
      <c r="G22" s="69"/>
      <c r="H22" s="69"/>
      <c r="I22" s="69"/>
      <c r="J22" s="69"/>
      <c r="K22" s="69"/>
      <c r="L22" s="69"/>
      <c r="M22" s="69"/>
      <c r="N22" s="69"/>
      <c r="O22" s="69"/>
      <c r="P22" s="69"/>
      <c r="Q22" s="69"/>
      <c r="R22" s="69"/>
      <c r="S22" s="69"/>
      <c r="T22" s="69"/>
      <c r="U22" s="69"/>
      <c r="V22" s="69"/>
      <c r="W22" s="69"/>
      <c r="X22" s="69"/>
      <c r="Y22" s="69"/>
    </row>
    <row r="23" spans="1:25" ht="46.5" customHeight="1" x14ac:dyDescent="0.5">
      <c r="B23" s="69"/>
      <c r="C23" s="69"/>
      <c r="D23" s="69"/>
      <c r="E23" s="69"/>
      <c r="F23" s="69"/>
      <c r="G23" s="69"/>
      <c r="H23" s="69"/>
      <c r="I23" s="69"/>
      <c r="J23" s="69"/>
      <c r="K23" s="69"/>
      <c r="L23" s="69"/>
      <c r="M23" s="69"/>
      <c r="N23" s="69"/>
      <c r="O23" s="69"/>
      <c r="P23" s="69"/>
      <c r="Q23" s="69"/>
      <c r="R23" s="69"/>
      <c r="S23" s="69"/>
      <c r="T23" s="69"/>
      <c r="U23" s="69"/>
      <c r="V23" s="69"/>
      <c r="W23" s="69"/>
      <c r="X23" s="69"/>
      <c r="Y23" s="69"/>
    </row>
    <row r="24" spans="1:25" ht="30" customHeight="1" x14ac:dyDescent="0.5">
      <c r="B24" s="69"/>
      <c r="C24" s="69"/>
      <c r="D24" s="69"/>
      <c r="E24" s="69"/>
      <c r="F24" s="69"/>
      <c r="G24" s="69"/>
      <c r="H24" s="69"/>
      <c r="I24" s="69"/>
      <c r="J24" s="69"/>
      <c r="K24" s="69"/>
      <c r="L24" s="69"/>
      <c r="M24" s="69"/>
      <c r="N24" s="69"/>
      <c r="O24" s="69"/>
      <c r="P24" s="69"/>
      <c r="Q24" s="69"/>
      <c r="R24" s="69"/>
      <c r="S24" s="69"/>
      <c r="T24" s="69"/>
      <c r="U24" s="69"/>
      <c r="V24" s="69"/>
      <c r="W24" s="69"/>
      <c r="X24" s="69"/>
      <c r="Y24" s="69"/>
    </row>
    <row r="25" spans="1:25" x14ac:dyDescent="0.5">
      <c r="A25" s="67"/>
      <c r="B25" s="67"/>
      <c r="C25" s="67"/>
      <c r="D25" s="67"/>
      <c r="E25" s="67"/>
      <c r="F25" s="67"/>
      <c r="G25" s="67"/>
      <c r="H25" s="67"/>
      <c r="I25" s="67"/>
      <c r="J25" s="67"/>
      <c r="K25" s="67"/>
      <c r="L25" s="67"/>
      <c r="M25" s="67"/>
      <c r="N25" s="67"/>
      <c r="O25" s="67"/>
      <c r="P25" s="67"/>
      <c r="Q25" s="67"/>
      <c r="R25" s="67"/>
      <c r="S25" s="67"/>
      <c r="T25" s="67"/>
      <c r="U25" s="67"/>
      <c r="V25" s="67"/>
      <c r="W25" s="67"/>
      <c r="X25" s="67"/>
      <c r="Y25" s="67"/>
    </row>
    <row r="26" spans="1:25" x14ac:dyDescent="0.5">
      <c r="A26" s="67"/>
      <c r="B26" s="67"/>
      <c r="C26" s="67"/>
      <c r="D26" s="67"/>
      <c r="E26" s="67"/>
      <c r="F26" s="67"/>
      <c r="G26" s="67"/>
      <c r="H26" s="67"/>
      <c r="I26" s="67"/>
      <c r="J26" s="67"/>
      <c r="K26" s="67"/>
      <c r="L26" s="67"/>
      <c r="M26" s="67"/>
      <c r="N26" s="67"/>
      <c r="O26" s="67"/>
      <c r="P26" s="67"/>
      <c r="Q26" s="67"/>
      <c r="R26" s="67"/>
      <c r="S26" s="67"/>
      <c r="T26" s="67"/>
      <c r="U26" s="67"/>
      <c r="V26" s="67"/>
      <c r="W26" s="67"/>
      <c r="X26" s="67"/>
      <c r="Y26" s="67"/>
    </row>
    <row r="27" spans="1:25" x14ac:dyDescent="0.5">
      <c r="A27" s="67"/>
      <c r="B27" s="67"/>
      <c r="C27" s="67"/>
      <c r="D27" s="67"/>
      <c r="E27" s="67"/>
      <c r="F27" s="67"/>
      <c r="G27" s="67"/>
      <c r="H27" s="67"/>
      <c r="I27" s="67"/>
      <c r="J27" s="67"/>
      <c r="K27" s="67"/>
      <c r="L27" s="67"/>
      <c r="M27" s="67"/>
      <c r="N27" s="67"/>
      <c r="O27" s="67"/>
      <c r="P27" s="67"/>
      <c r="Q27" s="67"/>
      <c r="R27" s="67"/>
      <c r="S27" s="67"/>
      <c r="T27" s="67"/>
      <c r="U27" s="67"/>
      <c r="V27" s="67"/>
      <c r="W27" s="67"/>
      <c r="X27" s="67"/>
      <c r="Y27" s="67"/>
    </row>
    <row r="28" spans="1:25" x14ac:dyDescent="0.5">
      <c r="A28" s="67"/>
      <c r="B28" s="67"/>
      <c r="C28" s="67"/>
      <c r="D28" s="67"/>
      <c r="E28" s="67"/>
      <c r="F28" s="67"/>
      <c r="G28" s="67"/>
      <c r="H28" s="67"/>
      <c r="I28" s="67"/>
      <c r="J28" s="67"/>
      <c r="K28" s="67"/>
      <c r="L28" s="67"/>
      <c r="M28" s="67"/>
      <c r="N28" s="67"/>
      <c r="O28" s="67"/>
      <c r="P28" s="67"/>
      <c r="Q28" s="67"/>
      <c r="R28" s="67"/>
      <c r="S28" s="67"/>
      <c r="T28" s="67"/>
      <c r="U28" s="67"/>
      <c r="V28" s="67"/>
      <c r="W28" s="67"/>
      <c r="X28" s="67"/>
      <c r="Y28" s="67"/>
    </row>
    <row r="29" spans="1:25" x14ac:dyDescent="0.5">
      <c r="A29" s="67"/>
      <c r="B29" s="67"/>
      <c r="C29" s="67"/>
      <c r="D29" s="67"/>
      <c r="E29" s="67"/>
      <c r="F29" s="67"/>
      <c r="G29" s="67"/>
      <c r="H29" s="67"/>
      <c r="I29" s="67"/>
      <c r="J29" s="67"/>
      <c r="K29" s="67"/>
      <c r="L29" s="67"/>
      <c r="M29" s="67"/>
      <c r="N29" s="67"/>
      <c r="O29" s="67"/>
      <c r="P29" s="67"/>
      <c r="Q29" s="67"/>
      <c r="R29" s="67"/>
      <c r="S29" s="67"/>
      <c r="T29" s="67"/>
      <c r="U29" s="67"/>
      <c r="V29" s="67"/>
      <c r="W29" s="67"/>
      <c r="X29" s="67"/>
      <c r="Y29" s="67"/>
    </row>
    <row r="30" spans="1:25" x14ac:dyDescent="0.5">
      <c r="A30" s="67"/>
      <c r="B30" s="67"/>
      <c r="C30" s="67"/>
      <c r="D30" s="67"/>
      <c r="E30" s="67"/>
      <c r="F30" s="67"/>
      <c r="G30" s="67"/>
      <c r="H30" s="67"/>
      <c r="I30" s="67"/>
      <c r="J30" s="67"/>
      <c r="K30" s="67"/>
      <c r="L30" s="67"/>
      <c r="M30" s="67"/>
      <c r="N30" s="67"/>
      <c r="O30" s="67"/>
      <c r="P30" s="67"/>
      <c r="Q30" s="67"/>
      <c r="R30" s="67"/>
      <c r="S30" s="67"/>
      <c r="T30" s="67"/>
      <c r="U30" s="67"/>
      <c r="V30" s="67"/>
      <c r="W30" s="67"/>
      <c r="X30" s="67"/>
      <c r="Y30" s="67"/>
    </row>
    <row r="31" spans="1:25" x14ac:dyDescent="0.5">
      <c r="A31" s="67"/>
      <c r="B31" s="67"/>
      <c r="C31" s="67"/>
      <c r="D31" s="67"/>
      <c r="E31" s="67"/>
      <c r="F31" s="67"/>
      <c r="G31" s="67"/>
      <c r="H31" s="67"/>
      <c r="I31" s="67"/>
      <c r="J31" s="67"/>
      <c r="K31" s="67"/>
      <c r="L31" s="67"/>
      <c r="M31" s="67"/>
      <c r="N31" s="67"/>
      <c r="O31" s="67"/>
      <c r="P31" s="67"/>
      <c r="Q31" s="67"/>
      <c r="R31" s="67"/>
      <c r="S31" s="67"/>
      <c r="T31" s="67"/>
      <c r="U31" s="67"/>
      <c r="V31" s="67"/>
      <c r="W31" s="67"/>
      <c r="X31" s="67"/>
      <c r="Y31" s="67"/>
    </row>
    <row r="32" spans="1:25" x14ac:dyDescent="0.5">
      <c r="A32" s="67"/>
      <c r="B32" s="67"/>
      <c r="C32" s="67"/>
      <c r="D32" s="67"/>
      <c r="E32" s="67"/>
      <c r="F32" s="67"/>
      <c r="G32" s="67"/>
      <c r="H32" s="67"/>
      <c r="I32" s="67"/>
      <c r="J32" s="67"/>
      <c r="K32" s="67"/>
      <c r="L32" s="67"/>
      <c r="M32" s="67"/>
      <c r="N32" s="67"/>
      <c r="O32" s="67"/>
      <c r="P32" s="67"/>
      <c r="Q32" s="67"/>
      <c r="R32" s="67"/>
      <c r="S32" s="67"/>
      <c r="T32" s="67"/>
      <c r="U32" s="67"/>
      <c r="V32" s="67"/>
      <c r="W32" s="67"/>
      <c r="X32" s="67"/>
      <c r="Y32" s="67"/>
    </row>
    <row r="33" spans="1:25" x14ac:dyDescent="0.5">
      <c r="A33" s="67"/>
      <c r="B33" s="67"/>
      <c r="C33" s="67"/>
      <c r="D33" s="67"/>
      <c r="E33" s="67"/>
      <c r="F33" s="67"/>
      <c r="G33" s="67"/>
      <c r="H33" s="67"/>
      <c r="I33" s="67"/>
      <c r="J33" s="67"/>
      <c r="K33" s="67"/>
      <c r="L33" s="67"/>
      <c r="M33" s="67"/>
      <c r="N33" s="67"/>
      <c r="O33" s="67"/>
      <c r="P33" s="67"/>
      <c r="Q33" s="67"/>
      <c r="R33" s="67"/>
      <c r="S33" s="67"/>
      <c r="T33" s="67"/>
      <c r="U33" s="67"/>
      <c r="V33" s="67"/>
      <c r="W33" s="67"/>
      <c r="X33" s="67"/>
      <c r="Y33" s="67"/>
    </row>
    <row r="34" spans="1:25" x14ac:dyDescent="0.5">
      <c r="A34" s="67"/>
      <c r="B34" s="67"/>
      <c r="C34" s="67"/>
      <c r="D34" s="67"/>
      <c r="E34" s="67"/>
      <c r="F34" s="67"/>
      <c r="G34" s="67"/>
      <c r="H34" s="67"/>
      <c r="I34" s="67"/>
      <c r="J34" s="67"/>
      <c r="K34" s="67"/>
      <c r="L34" s="67"/>
      <c r="M34" s="67"/>
      <c r="N34" s="67"/>
      <c r="O34" s="67"/>
      <c r="P34" s="67"/>
      <c r="Q34" s="67"/>
      <c r="R34" s="67"/>
      <c r="S34" s="67"/>
      <c r="T34" s="67"/>
      <c r="U34" s="67"/>
      <c r="V34" s="67"/>
      <c r="W34" s="67"/>
      <c r="X34" s="67"/>
      <c r="Y34" s="67"/>
    </row>
    <row r="35" spans="1:25" x14ac:dyDescent="0.5">
      <c r="A35" s="67"/>
      <c r="B35" s="67"/>
      <c r="C35" s="67"/>
      <c r="D35" s="67"/>
      <c r="E35" s="67"/>
      <c r="F35" s="67"/>
      <c r="G35" s="67"/>
      <c r="H35" s="67"/>
      <c r="I35" s="67"/>
      <c r="J35" s="67"/>
      <c r="K35" s="67"/>
      <c r="L35" s="67"/>
      <c r="M35" s="67"/>
      <c r="N35" s="67"/>
      <c r="O35" s="67"/>
      <c r="P35" s="67"/>
      <c r="Q35" s="67"/>
      <c r="R35" s="67"/>
      <c r="S35" s="67"/>
      <c r="T35" s="67"/>
      <c r="U35" s="67"/>
      <c r="V35" s="67"/>
      <c r="W35" s="67"/>
      <c r="X35" s="67"/>
      <c r="Y35" s="67"/>
    </row>
    <row r="36" spans="1:25" x14ac:dyDescent="0.5">
      <c r="A36" s="67"/>
      <c r="B36" s="67"/>
      <c r="C36" s="67"/>
      <c r="D36" s="67"/>
      <c r="E36" s="67"/>
      <c r="F36" s="67"/>
      <c r="G36" s="67"/>
      <c r="H36" s="67"/>
      <c r="I36" s="67"/>
      <c r="J36" s="67"/>
      <c r="K36" s="67"/>
      <c r="L36" s="67"/>
      <c r="M36" s="67"/>
      <c r="N36" s="67"/>
      <c r="O36" s="67"/>
      <c r="P36" s="67"/>
      <c r="Q36" s="67"/>
      <c r="R36" s="67"/>
      <c r="S36" s="67"/>
      <c r="T36" s="67"/>
      <c r="U36" s="67"/>
      <c r="V36" s="67"/>
      <c r="W36" s="67"/>
      <c r="X36" s="67"/>
      <c r="Y36" s="67"/>
    </row>
    <row r="37" spans="1:25" x14ac:dyDescent="0.5">
      <c r="A37" s="67"/>
      <c r="B37" s="67"/>
      <c r="C37" s="67"/>
      <c r="D37" s="67"/>
      <c r="E37" s="67"/>
      <c r="F37" s="67"/>
      <c r="G37" s="67"/>
      <c r="H37" s="67"/>
      <c r="I37" s="67"/>
      <c r="J37" s="67"/>
      <c r="K37" s="67"/>
      <c r="L37" s="67"/>
      <c r="M37" s="67"/>
      <c r="N37" s="67"/>
      <c r="O37" s="67"/>
      <c r="P37" s="67"/>
      <c r="Q37" s="67"/>
      <c r="R37" s="67"/>
      <c r="S37" s="67"/>
      <c r="T37" s="67"/>
      <c r="U37" s="67"/>
      <c r="V37" s="67"/>
      <c r="W37" s="67"/>
      <c r="X37" s="67"/>
      <c r="Y37" s="67"/>
    </row>
  </sheetData>
  <mergeCells count="8">
    <mergeCell ref="A12:Y12"/>
    <mergeCell ref="B13:Y16"/>
    <mergeCell ref="R2:Y2"/>
    <mergeCell ref="O7:Y7"/>
    <mergeCell ref="O8:Y8"/>
    <mergeCell ref="A10:Y10"/>
    <mergeCell ref="A11:Y11"/>
    <mergeCell ref="A5:Y5"/>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A62"/>
  <sheetViews>
    <sheetView view="pageBreakPreview" topLeftCell="A7" zoomScaleNormal="70" zoomScaleSheetLayoutView="100" workbookViewId="0">
      <selection activeCell="BD12" sqref="BD12"/>
    </sheetView>
  </sheetViews>
  <sheetFormatPr defaultColWidth="8.3984375" defaultRowHeight="19.8" x14ac:dyDescent="0.45"/>
  <cols>
    <col min="1" max="10" width="1.59765625" style="1" customWidth="1"/>
    <col min="11" max="52" width="2.5" style="1" customWidth="1"/>
    <col min="53" max="16384" width="8.3984375" style="1"/>
  </cols>
  <sheetData>
    <row r="1" spans="1:53" ht="18.75" customHeight="1" x14ac:dyDescent="0.45">
      <c r="A1" s="1" t="s">
        <v>90</v>
      </c>
      <c r="BA1" s="2" t="s">
        <v>41</v>
      </c>
    </row>
    <row r="2" spans="1:53" ht="18.75" customHeight="1" x14ac:dyDescent="0.45">
      <c r="BA2" s="2" t="s">
        <v>42</v>
      </c>
    </row>
    <row r="3" spans="1:53" ht="18.75" customHeight="1" x14ac:dyDescent="0.45">
      <c r="A3" s="16" t="s">
        <v>91</v>
      </c>
      <c r="BA3" s="4"/>
    </row>
    <row r="4" spans="1:53" ht="18.75" customHeight="1" x14ac:dyDescent="0.45">
      <c r="C4" s="316"/>
      <c r="D4" s="316"/>
      <c r="E4" s="316"/>
      <c r="F4" s="316"/>
      <c r="G4" s="316"/>
      <c r="H4" s="316"/>
      <c r="I4" s="316"/>
      <c r="J4" s="316"/>
      <c r="K4" s="316"/>
      <c r="L4" s="316"/>
      <c r="M4" s="71"/>
      <c r="N4" s="317" t="s">
        <v>92</v>
      </c>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317"/>
      <c r="AR4" s="317"/>
      <c r="AS4" s="317"/>
      <c r="AT4" s="317"/>
      <c r="AU4" s="317"/>
      <c r="AV4" s="317"/>
      <c r="AW4" s="317"/>
      <c r="AX4" s="317"/>
      <c r="AY4" s="317"/>
      <c r="AZ4" s="317"/>
      <c r="BA4" s="4"/>
    </row>
    <row r="5" spans="1:53" ht="18.75" customHeight="1" x14ac:dyDescent="0.45">
      <c r="A5" s="318"/>
      <c r="B5" s="319"/>
      <c r="C5" s="319"/>
      <c r="D5" s="319"/>
      <c r="E5" s="319"/>
      <c r="F5" s="319"/>
      <c r="G5" s="319"/>
      <c r="H5" s="319"/>
      <c r="I5" s="319"/>
      <c r="J5" s="320"/>
      <c r="K5" s="324" t="s">
        <v>93</v>
      </c>
      <c r="L5" s="325"/>
      <c r="M5" s="325"/>
      <c r="N5" s="325"/>
      <c r="O5" s="325"/>
      <c r="P5" s="326"/>
      <c r="Q5" s="324" t="s">
        <v>94</v>
      </c>
      <c r="R5" s="325"/>
      <c r="S5" s="325"/>
      <c r="T5" s="325"/>
      <c r="U5" s="325"/>
      <c r="V5" s="325"/>
      <c r="W5" s="324" t="s">
        <v>95</v>
      </c>
      <c r="X5" s="325"/>
      <c r="Y5" s="325"/>
      <c r="Z5" s="325"/>
      <c r="AA5" s="325"/>
      <c r="AB5" s="325"/>
      <c r="AC5" s="324" t="s">
        <v>96</v>
      </c>
      <c r="AD5" s="325"/>
      <c r="AE5" s="325"/>
      <c r="AF5" s="325"/>
      <c r="AG5" s="325"/>
      <c r="AH5" s="325"/>
      <c r="AI5" s="324" t="s">
        <v>97</v>
      </c>
      <c r="AJ5" s="325"/>
      <c r="AK5" s="325"/>
      <c r="AL5" s="325"/>
      <c r="AM5" s="325"/>
      <c r="AN5" s="325"/>
      <c r="AO5" s="324" t="s">
        <v>98</v>
      </c>
      <c r="AP5" s="325"/>
      <c r="AQ5" s="325"/>
      <c r="AR5" s="325"/>
      <c r="AS5" s="325"/>
      <c r="AT5" s="325"/>
      <c r="AU5" s="324" t="s">
        <v>99</v>
      </c>
      <c r="AV5" s="325"/>
      <c r="AW5" s="325"/>
      <c r="AX5" s="325"/>
      <c r="AY5" s="325"/>
      <c r="AZ5" s="326"/>
      <c r="BA5" s="4"/>
    </row>
    <row r="6" spans="1:53" ht="18.75" customHeight="1" thickBot="1" x14ac:dyDescent="0.5">
      <c r="A6" s="321"/>
      <c r="B6" s="322"/>
      <c r="C6" s="322"/>
      <c r="D6" s="322"/>
      <c r="E6" s="322"/>
      <c r="F6" s="322"/>
      <c r="G6" s="322"/>
      <c r="H6" s="322"/>
      <c r="I6" s="322"/>
      <c r="J6" s="323"/>
      <c r="K6" s="313" t="s">
        <v>154</v>
      </c>
      <c r="L6" s="314"/>
      <c r="M6" s="314"/>
      <c r="N6" s="314"/>
      <c r="O6" s="314"/>
      <c r="P6" s="315"/>
      <c r="Q6" s="313" t="s">
        <v>153</v>
      </c>
      <c r="R6" s="314"/>
      <c r="S6" s="314"/>
      <c r="T6" s="314"/>
      <c r="U6" s="314"/>
      <c r="V6" s="315"/>
      <c r="W6" s="313" t="s">
        <v>152</v>
      </c>
      <c r="X6" s="314"/>
      <c r="Y6" s="314"/>
      <c r="Z6" s="314"/>
      <c r="AA6" s="314"/>
      <c r="AB6" s="315"/>
      <c r="AC6" s="313" t="s">
        <v>155</v>
      </c>
      <c r="AD6" s="314"/>
      <c r="AE6" s="314"/>
      <c r="AF6" s="314"/>
      <c r="AG6" s="314"/>
      <c r="AH6" s="315"/>
      <c r="AI6" s="313" t="s">
        <v>156</v>
      </c>
      <c r="AJ6" s="314"/>
      <c r="AK6" s="314"/>
      <c r="AL6" s="314"/>
      <c r="AM6" s="314"/>
      <c r="AN6" s="315"/>
      <c r="AO6" s="313" t="s">
        <v>157</v>
      </c>
      <c r="AP6" s="314"/>
      <c r="AQ6" s="314"/>
      <c r="AR6" s="314"/>
      <c r="AS6" s="314"/>
      <c r="AT6" s="315"/>
      <c r="AU6" s="313" t="s">
        <v>158</v>
      </c>
      <c r="AV6" s="314"/>
      <c r="AW6" s="314"/>
      <c r="AX6" s="314"/>
      <c r="AY6" s="314"/>
      <c r="AZ6" s="315"/>
      <c r="BA6" s="4" t="s">
        <v>100</v>
      </c>
    </row>
    <row r="7" spans="1:53" ht="18.75" customHeight="1" thickTop="1" x14ac:dyDescent="0.45">
      <c r="A7" s="283" t="s">
        <v>101</v>
      </c>
      <c r="B7" s="283"/>
      <c r="C7" s="283"/>
      <c r="D7" s="283"/>
      <c r="E7" s="283"/>
      <c r="F7" s="283"/>
      <c r="G7" s="283"/>
      <c r="H7" s="283"/>
      <c r="I7" s="283"/>
      <c r="J7" s="283"/>
      <c r="K7" s="282">
        <v>30000</v>
      </c>
      <c r="L7" s="282"/>
      <c r="M7" s="282"/>
      <c r="N7" s="282"/>
      <c r="O7" s="282"/>
      <c r="P7" s="282"/>
      <c r="Q7" s="282">
        <v>30000</v>
      </c>
      <c r="R7" s="282"/>
      <c r="S7" s="282"/>
      <c r="T7" s="282"/>
      <c r="U7" s="282"/>
      <c r="V7" s="282"/>
      <c r="W7" s="282">
        <v>25000</v>
      </c>
      <c r="X7" s="282"/>
      <c r="Y7" s="282"/>
      <c r="Z7" s="282"/>
      <c r="AA7" s="282"/>
      <c r="AB7" s="282"/>
      <c r="AC7" s="282">
        <v>27000</v>
      </c>
      <c r="AD7" s="282"/>
      <c r="AE7" s="282"/>
      <c r="AF7" s="282"/>
      <c r="AG7" s="282"/>
      <c r="AH7" s="282"/>
      <c r="AI7" s="282">
        <v>29000</v>
      </c>
      <c r="AJ7" s="282"/>
      <c r="AK7" s="282"/>
      <c r="AL7" s="282"/>
      <c r="AM7" s="282"/>
      <c r="AN7" s="282"/>
      <c r="AO7" s="282">
        <v>31000</v>
      </c>
      <c r="AP7" s="282"/>
      <c r="AQ7" s="282"/>
      <c r="AR7" s="282"/>
      <c r="AS7" s="282"/>
      <c r="AT7" s="282"/>
      <c r="AU7" s="282">
        <v>32000</v>
      </c>
      <c r="AV7" s="282"/>
      <c r="AW7" s="282"/>
      <c r="AX7" s="282"/>
      <c r="AY7" s="282"/>
      <c r="AZ7" s="282"/>
      <c r="BA7" s="4" t="s">
        <v>102</v>
      </c>
    </row>
    <row r="8" spans="1:53" ht="18.75" customHeight="1" x14ac:dyDescent="0.45">
      <c r="A8" s="303"/>
      <c r="B8" s="303"/>
      <c r="C8" s="303"/>
      <c r="D8" s="303"/>
      <c r="E8" s="303"/>
      <c r="F8" s="303"/>
      <c r="G8" s="303"/>
      <c r="H8" s="303"/>
      <c r="I8" s="303"/>
      <c r="J8" s="303"/>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271"/>
      <c r="AY8" s="271"/>
      <c r="AZ8" s="271"/>
      <c r="BA8" s="4" t="s">
        <v>103</v>
      </c>
    </row>
    <row r="9" spans="1:53" ht="18.75" customHeight="1" x14ac:dyDescent="0.45">
      <c r="A9" s="294" t="s">
        <v>104</v>
      </c>
      <c r="B9" s="294"/>
      <c r="C9" s="294"/>
      <c r="D9" s="294"/>
      <c r="E9" s="294"/>
      <c r="F9" s="294"/>
      <c r="G9" s="294"/>
      <c r="H9" s="294"/>
      <c r="I9" s="294"/>
      <c r="J9" s="294"/>
      <c r="K9" s="302">
        <v>18000</v>
      </c>
      <c r="L9" s="302"/>
      <c r="M9" s="302"/>
      <c r="N9" s="302"/>
      <c r="O9" s="302"/>
      <c r="P9" s="302"/>
      <c r="Q9" s="302">
        <v>18000</v>
      </c>
      <c r="R9" s="302"/>
      <c r="S9" s="302"/>
      <c r="T9" s="302"/>
      <c r="U9" s="302"/>
      <c r="V9" s="302"/>
      <c r="W9" s="302">
        <v>15000</v>
      </c>
      <c r="X9" s="302"/>
      <c r="Y9" s="302"/>
      <c r="Z9" s="302"/>
      <c r="AA9" s="302"/>
      <c r="AB9" s="302"/>
      <c r="AC9" s="302">
        <v>16200</v>
      </c>
      <c r="AD9" s="302"/>
      <c r="AE9" s="302"/>
      <c r="AF9" s="302"/>
      <c r="AG9" s="302"/>
      <c r="AH9" s="302"/>
      <c r="AI9" s="302">
        <v>17400</v>
      </c>
      <c r="AJ9" s="302"/>
      <c r="AK9" s="302"/>
      <c r="AL9" s="302"/>
      <c r="AM9" s="302"/>
      <c r="AN9" s="302"/>
      <c r="AO9" s="302">
        <v>18600</v>
      </c>
      <c r="AP9" s="302"/>
      <c r="AQ9" s="302"/>
      <c r="AR9" s="302"/>
      <c r="AS9" s="302"/>
      <c r="AT9" s="302"/>
      <c r="AU9" s="302">
        <v>19200</v>
      </c>
      <c r="AV9" s="302"/>
      <c r="AW9" s="302"/>
      <c r="AX9" s="302"/>
      <c r="AY9" s="302"/>
      <c r="AZ9" s="302"/>
      <c r="BA9" s="4" t="s">
        <v>102</v>
      </c>
    </row>
    <row r="10" spans="1:53" ht="18.75" customHeight="1" x14ac:dyDescent="0.45">
      <c r="A10" s="303"/>
      <c r="B10" s="303"/>
      <c r="C10" s="303"/>
      <c r="D10" s="303"/>
      <c r="E10" s="303"/>
      <c r="F10" s="303"/>
      <c r="G10" s="303"/>
      <c r="H10" s="303"/>
      <c r="I10" s="303"/>
      <c r="J10" s="303"/>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1"/>
      <c r="AP10" s="271"/>
      <c r="AQ10" s="271"/>
      <c r="AR10" s="271"/>
      <c r="AS10" s="271"/>
      <c r="AT10" s="271"/>
      <c r="AU10" s="271"/>
      <c r="AV10" s="271"/>
      <c r="AW10" s="271"/>
      <c r="AX10" s="271"/>
      <c r="AY10" s="271"/>
      <c r="AZ10" s="271"/>
      <c r="BA10" s="4"/>
    </row>
    <row r="11" spans="1:53" ht="18.75" customHeight="1" x14ac:dyDescent="0.45">
      <c r="A11" s="250" t="s">
        <v>105</v>
      </c>
      <c r="B11" s="251"/>
      <c r="C11" s="251"/>
      <c r="D11" s="251"/>
      <c r="E11" s="251"/>
      <c r="F11" s="251"/>
      <c r="G11" s="251"/>
      <c r="H11" s="251"/>
      <c r="I11" s="251"/>
      <c r="J11" s="252"/>
      <c r="K11" s="312">
        <f>K7-K9</f>
        <v>12000</v>
      </c>
      <c r="L11" s="247"/>
      <c r="M11" s="247"/>
      <c r="N11" s="247"/>
      <c r="O11" s="247"/>
      <c r="P11" s="247"/>
      <c r="Q11" s="312">
        <f>Q7-Q9</f>
        <v>12000</v>
      </c>
      <c r="R11" s="247"/>
      <c r="S11" s="247"/>
      <c r="T11" s="247"/>
      <c r="U11" s="247"/>
      <c r="V11" s="247"/>
      <c r="W11" s="312">
        <f>W7-W9</f>
        <v>10000</v>
      </c>
      <c r="X11" s="247"/>
      <c r="Y11" s="247"/>
      <c r="Z11" s="247"/>
      <c r="AA11" s="247"/>
      <c r="AB11" s="247"/>
      <c r="AC11" s="312">
        <f>AC7-AC9</f>
        <v>10800</v>
      </c>
      <c r="AD11" s="247"/>
      <c r="AE11" s="247"/>
      <c r="AF11" s="247"/>
      <c r="AG11" s="247"/>
      <c r="AH11" s="247"/>
      <c r="AI11" s="312">
        <f>AI7-AI9</f>
        <v>11600</v>
      </c>
      <c r="AJ11" s="247"/>
      <c r="AK11" s="247"/>
      <c r="AL11" s="247"/>
      <c r="AM11" s="247"/>
      <c r="AN11" s="247"/>
      <c r="AO11" s="312">
        <f>AO7-AO9</f>
        <v>12400</v>
      </c>
      <c r="AP11" s="247"/>
      <c r="AQ11" s="247"/>
      <c r="AR11" s="247"/>
      <c r="AS11" s="247"/>
      <c r="AT11" s="247"/>
      <c r="AU11" s="312">
        <f>AU7-AU9</f>
        <v>12800</v>
      </c>
      <c r="AV11" s="247"/>
      <c r="AW11" s="247"/>
      <c r="AX11" s="247"/>
      <c r="AY11" s="247"/>
      <c r="AZ11" s="247"/>
      <c r="BA11" s="4" t="s">
        <v>106</v>
      </c>
    </row>
    <row r="12" spans="1:53" ht="18.75" customHeight="1" x14ac:dyDescent="0.45">
      <c r="A12" s="253"/>
      <c r="B12" s="254"/>
      <c r="C12" s="254"/>
      <c r="D12" s="254"/>
      <c r="E12" s="254"/>
      <c r="F12" s="254"/>
      <c r="G12" s="254"/>
      <c r="H12" s="254"/>
      <c r="I12" s="254"/>
      <c r="J12" s="255"/>
      <c r="K12" s="312"/>
      <c r="L12" s="247"/>
      <c r="M12" s="247"/>
      <c r="N12" s="247"/>
      <c r="O12" s="247"/>
      <c r="P12" s="247"/>
      <c r="Q12" s="312"/>
      <c r="R12" s="247"/>
      <c r="S12" s="247"/>
      <c r="T12" s="247"/>
      <c r="U12" s="247"/>
      <c r="V12" s="247"/>
      <c r="W12" s="312"/>
      <c r="X12" s="247"/>
      <c r="Y12" s="247"/>
      <c r="Z12" s="247"/>
      <c r="AA12" s="247"/>
      <c r="AB12" s="247"/>
      <c r="AC12" s="312"/>
      <c r="AD12" s="247"/>
      <c r="AE12" s="247"/>
      <c r="AF12" s="247"/>
      <c r="AG12" s="247"/>
      <c r="AH12" s="247"/>
      <c r="AI12" s="312"/>
      <c r="AJ12" s="247"/>
      <c r="AK12" s="247"/>
      <c r="AL12" s="247"/>
      <c r="AM12" s="247"/>
      <c r="AN12" s="247"/>
      <c r="AO12" s="312"/>
      <c r="AP12" s="247"/>
      <c r="AQ12" s="247"/>
      <c r="AR12" s="247"/>
      <c r="AS12" s="247"/>
      <c r="AT12" s="247"/>
      <c r="AU12" s="312"/>
      <c r="AV12" s="247"/>
      <c r="AW12" s="247"/>
      <c r="AX12" s="247"/>
      <c r="AY12" s="247"/>
      <c r="AZ12" s="247"/>
      <c r="BA12" s="4"/>
    </row>
    <row r="13" spans="1:53" ht="18.75" customHeight="1" x14ac:dyDescent="0.45">
      <c r="A13" s="250" t="s">
        <v>107</v>
      </c>
      <c r="B13" s="251"/>
      <c r="C13" s="251"/>
      <c r="D13" s="251"/>
      <c r="E13" s="251"/>
      <c r="F13" s="251"/>
      <c r="G13" s="251"/>
      <c r="H13" s="251"/>
      <c r="I13" s="251"/>
      <c r="J13" s="252"/>
      <c r="K13" s="310">
        <v>10000</v>
      </c>
      <c r="L13" s="272"/>
      <c r="M13" s="272"/>
      <c r="N13" s="272"/>
      <c r="O13" s="272"/>
      <c r="P13" s="272"/>
      <c r="Q13" s="272">
        <v>10000</v>
      </c>
      <c r="R13" s="272"/>
      <c r="S13" s="272"/>
      <c r="T13" s="272"/>
      <c r="U13" s="272"/>
      <c r="V13" s="272"/>
      <c r="W13" s="310">
        <v>8000</v>
      </c>
      <c r="X13" s="272"/>
      <c r="Y13" s="272"/>
      <c r="Z13" s="272"/>
      <c r="AA13" s="272"/>
      <c r="AB13" s="272"/>
      <c r="AC13" s="272">
        <v>8000</v>
      </c>
      <c r="AD13" s="272"/>
      <c r="AE13" s="272"/>
      <c r="AF13" s="272"/>
      <c r="AG13" s="272"/>
      <c r="AH13" s="272"/>
      <c r="AI13" s="310">
        <v>8000</v>
      </c>
      <c r="AJ13" s="272"/>
      <c r="AK13" s="272"/>
      <c r="AL13" s="272"/>
      <c r="AM13" s="272"/>
      <c r="AN13" s="272"/>
      <c r="AO13" s="272">
        <v>8000</v>
      </c>
      <c r="AP13" s="272"/>
      <c r="AQ13" s="272"/>
      <c r="AR13" s="272"/>
      <c r="AS13" s="272"/>
      <c r="AT13" s="272"/>
      <c r="AU13" s="310">
        <v>8000</v>
      </c>
      <c r="AV13" s="272"/>
      <c r="AW13" s="272"/>
      <c r="AX13" s="272"/>
      <c r="AY13" s="272"/>
      <c r="AZ13" s="272"/>
      <c r="BA13" s="4" t="s">
        <v>102</v>
      </c>
    </row>
    <row r="14" spans="1:53" ht="18.75" customHeight="1" x14ac:dyDescent="0.45">
      <c r="A14" s="253"/>
      <c r="B14" s="254"/>
      <c r="C14" s="254"/>
      <c r="D14" s="254"/>
      <c r="E14" s="254"/>
      <c r="F14" s="254"/>
      <c r="G14" s="254"/>
      <c r="H14" s="254"/>
      <c r="I14" s="254"/>
      <c r="J14" s="255"/>
      <c r="K14" s="310"/>
      <c r="L14" s="272"/>
      <c r="M14" s="272"/>
      <c r="N14" s="272"/>
      <c r="O14" s="272"/>
      <c r="P14" s="272"/>
      <c r="Q14" s="272"/>
      <c r="R14" s="272"/>
      <c r="S14" s="272"/>
      <c r="T14" s="272"/>
      <c r="U14" s="272"/>
      <c r="V14" s="272"/>
      <c r="W14" s="310"/>
      <c r="X14" s="272"/>
      <c r="Y14" s="272"/>
      <c r="Z14" s="272"/>
      <c r="AA14" s="272"/>
      <c r="AB14" s="272"/>
      <c r="AC14" s="272"/>
      <c r="AD14" s="272"/>
      <c r="AE14" s="272"/>
      <c r="AF14" s="272"/>
      <c r="AG14" s="272"/>
      <c r="AH14" s="272"/>
      <c r="AI14" s="310"/>
      <c r="AJ14" s="272"/>
      <c r="AK14" s="272"/>
      <c r="AL14" s="272"/>
      <c r="AM14" s="272"/>
      <c r="AN14" s="272"/>
      <c r="AO14" s="272"/>
      <c r="AP14" s="272"/>
      <c r="AQ14" s="272"/>
      <c r="AR14" s="272"/>
      <c r="AS14" s="272"/>
      <c r="AT14" s="272"/>
      <c r="AU14" s="310"/>
      <c r="AV14" s="272"/>
      <c r="AW14" s="272"/>
      <c r="AX14" s="272"/>
      <c r="AY14" s="272"/>
      <c r="AZ14" s="272"/>
      <c r="BA14" s="4"/>
    </row>
    <row r="15" spans="1:53" ht="18.75" customHeight="1" x14ac:dyDescent="0.45">
      <c r="A15" s="294" t="s">
        <v>108</v>
      </c>
      <c r="B15" s="294"/>
      <c r="C15" s="294"/>
      <c r="D15" s="294"/>
      <c r="E15" s="294"/>
      <c r="F15" s="294"/>
      <c r="G15" s="294"/>
      <c r="H15" s="294"/>
      <c r="I15" s="294"/>
      <c r="J15" s="294"/>
      <c r="K15" s="284">
        <f>K11-K13</f>
        <v>2000</v>
      </c>
      <c r="L15" s="284"/>
      <c r="M15" s="284"/>
      <c r="N15" s="284"/>
      <c r="O15" s="284"/>
      <c r="P15" s="284"/>
      <c r="Q15" s="284">
        <f>Q11-Q13</f>
        <v>2000</v>
      </c>
      <c r="R15" s="284"/>
      <c r="S15" s="284"/>
      <c r="T15" s="284"/>
      <c r="U15" s="284"/>
      <c r="V15" s="284"/>
      <c r="W15" s="284">
        <f>W11-W13</f>
        <v>2000</v>
      </c>
      <c r="X15" s="284"/>
      <c r="Y15" s="284"/>
      <c r="Z15" s="284"/>
      <c r="AA15" s="284"/>
      <c r="AB15" s="284"/>
      <c r="AC15" s="284">
        <f>AC11-AC13</f>
        <v>2800</v>
      </c>
      <c r="AD15" s="284"/>
      <c r="AE15" s="284"/>
      <c r="AF15" s="284"/>
      <c r="AG15" s="284"/>
      <c r="AH15" s="284"/>
      <c r="AI15" s="284">
        <f>AI11-AI13</f>
        <v>3600</v>
      </c>
      <c r="AJ15" s="284"/>
      <c r="AK15" s="284"/>
      <c r="AL15" s="284"/>
      <c r="AM15" s="284"/>
      <c r="AN15" s="284"/>
      <c r="AO15" s="284">
        <f>AO11-AO13</f>
        <v>4400</v>
      </c>
      <c r="AP15" s="284"/>
      <c r="AQ15" s="284"/>
      <c r="AR15" s="284"/>
      <c r="AS15" s="284"/>
      <c r="AT15" s="284"/>
      <c r="AU15" s="284">
        <f>AU11-AU13</f>
        <v>4800</v>
      </c>
      <c r="AV15" s="284"/>
      <c r="AW15" s="284"/>
      <c r="AX15" s="284"/>
      <c r="AY15" s="284"/>
      <c r="AZ15" s="284"/>
      <c r="BA15" s="4" t="s">
        <v>106</v>
      </c>
    </row>
    <row r="16" spans="1:53" ht="18.75" customHeight="1" x14ac:dyDescent="0.45">
      <c r="A16" s="303"/>
      <c r="B16" s="303"/>
      <c r="C16" s="303"/>
      <c r="D16" s="303"/>
      <c r="E16" s="303"/>
      <c r="F16" s="303"/>
      <c r="G16" s="303"/>
      <c r="H16" s="303"/>
      <c r="I16" s="303"/>
      <c r="J16" s="303"/>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1"/>
      <c r="AR16" s="311"/>
      <c r="AS16" s="311"/>
      <c r="AT16" s="311"/>
      <c r="AU16" s="311"/>
      <c r="AV16" s="311"/>
      <c r="AW16" s="311"/>
      <c r="AX16" s="311"/>
      <c r="AY16" s="311"/>
      <c r="AZ16" s="311"/>
      <c r="BA16" s="4"/>
    </row>
    <row r="17" spans="1:53" ht="18.75" customHeight="1" x14ac:dyDescent="0.45">
      <c r="A17" s="250" t="s">
        <v>109</v>
      </c>
      <c r="B17" s="251"/>
      <c r="C17" s="251"/>
      <c r="D17" s="251"/>
      <c r="E17" s="251"/>
      <c r="F17" s="251"/>
      <c r="G17" s="251"/>
      <c r="H17" s="251"/>
      <c r="I17" s="251"/>
      <c r="J17" s="252"/>
      <c r="K17" s="272">
        <v>1000</v>
      </c>
      <c r="L17" s="272"/>
      <c r="M17" s="272"/>
      <c r="N17" s="272"/>
      <c r="O17" s="272"/>
      <c r="P17" s="272"/>
      <c r="Q17" s="272">
        <v>1000</v>
      </c>
      <c r="R17" s="272"/>
      <c r="S17" s="272"/>
      <c r="T17" s="272"/>
      <c r="U17" s="272"/>
      <c r="V17" s="272"/>
      <c r="W17" s="272">
        <v>1000</v>
      </c>
      <c r="X17" s="272"/>
      <c r="Y17" s="272"/>
      <c r="Z17" s="272"/>
      <c r="AA17" s="272"/>
      <c r="AB17" s="272"/>
      <c r="AC17" s="272">
        <v>1000</v>
      </c>
      <c r="AD17" s="272"/>
      <c r="AE17" s="272"/>
      <c r="AF17" s="272"/>
      <c r="AG17" s="272"/>
      <c r="AH17" s="272"/>
      <c r="AI17" s="272">
        <v>1000</v>
      </c>
      <c r="AJ17" s="272"/>
      <c r="AK17" s="272"/>
      <c r="AL17" s="272"/>
      <c r="AM17" s="272"/>
      <c r="AN17" s="272"/>
      <c r="AO17" s="272">
        <v>1000</v>
      </c>
      <c r="AP17" s="272"/>
      <c r="AQ17" s="272"/>
      <c r="AR17" s="272"/>
      <c r="AS17" s="272"/>
      <c r="AT17" s="272"/>
      <c r="AU17" s="272">
        <v>1000</v>
      </c>
      <c r="AV17" s="272"/>
      <c r="AW17" s="272"/>
      <c r="AX17" s="272"/>
      <c r="AY17" s="272"/>
      <c r="AZ17" s="272"/>
      <c r="BA17" s="4" t="s">
        <v>102</v>
      </c>
    </row>
    <row r="18" spans="1:53" ht="18.75" customHeight="1" thickBot="1" x14ac:dyDescent="0.5">
      <c r="A18" s="266"/>
      <c r="B18" s="267"/>
      <c r="C18" s="267"/>
      <c r="D18" s="267"/>
      <c r="E18" s="267"/>
      <c r="F18" s="267"/>
      <c r="G18" s="267"/>
      <c r="H18" s="267"/>
      <c r="I18" s="267"/>
      <c r="J18" s="268"/>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c r="AJ18" s="302"/>
      <c r="AK18" s="302"/>
      <c r="AL18" s="302"/>
      <c r="AM18" s="302"/>
      <c r="AN18" s="302"/>
      <c r="AO18" s="302"/>
      <c r="AP18" s="302"/>
      <c r="AQ18" s="302"/>
      <c r="AR18" s="302"/>
      <c r="AS18" s="302"/>
      <c r="AT18" s="302"/>
      <c r="AU18" s="302"/>
      <c r="AV18" s="302"/>
      <c r="AW18" s="302"/>
      <c r="AX18" s="302"/>
      <c r="AY18" s="302"/>
      <c r="AZ18" s="302"/>
      <c r="BA18" s="4"/>
    </row>
    <row r="19" spans="1:53" ht="18.75" customHeight="1" x14ac:dyDescent="0.45">
      <c r="A19" s="304" t="s">
        <v>110</v>
      </c>
      <c r="B19" s="305"/>
      <c r="C19" s="305"/>
      <c r="D19" s="305"/>
      <c r="E19" s="305"/>
      <c r="F19" s="305"/>
      <c r="G19" s="305"/>
      <c r="H19" s="305"/>
      <c r="I19" s="305"/>
      <c r="J19" s="305"/>
      <c r="K19" s="308">
        <v>17000</v>
      </c>
      <c r="L19" s="308"/>
      <c r="M19" s="308"/>
      <c r="N19" s="308"/>
      <c r="O19" s="308"/>
      <c r="P19" s="308"/>
      <c r="Q19" s="308">
        <v>17000</v>
      </c>
      <c r="R19" s="308"/>
      <c r="S19" s="308"/>
      <c r="T19" s="308"/>
      <c r="U19" s="308"/>
      <c r="V19" s="308"/>
      <c r="W19" s="308">
        <v>15000</v>
      </c>
      <c r="X19" s="308"/>
      <c r="Y19" s="308"/>
      <c r="Z19" s="308"/>
      <c r="AA19" s="308"/>
      <c r="AB19" s="308"/>
      <c r="AC19" s="308">
        <v>15500</v>
      </c>
      <c r="AD19" s="308"/>
      <c r="AE19" s="308"/>
      <c r="AF19" s="308"/>
      <c r="AG19" s="308"/>
      <c r="AH19" s="308"/>
      <c r="AI19" s="308">
        <v>16000</v>
      </c>
      <c r="AJ19" s="308"/>
      <c r="AK19" s="308"/>
      <c r="AL19" s="308"/>
      <c r="AM19" s="308"/>
      <c r="AN19" s="308"/>
      <c r="AO19" s="308">
        <v>16500</v>
      </c>
      <c r="AP19" s="308"/>
      <c r="AQ19" s="308"/>
      <c r="AR19" s="308"/>
      <c r="AS19" s="308"/>
      <c r="AT19" s="308"/>
      <c r="AU19" s="308">
        <v>17000</v>
      </c>
      <c r="AV19" s="308"/>
      <c r="AW19" s="308"/>
      <c r="AX19" s="308"/>
      <c r="AY19" s="308"/>
      <c r="AZ19" s="308"/>
      <c r="BA19" s="4" t="s">
        <v>111</v>
      </c>
    </row>
    <row r="20" spans="1:53" ht="18.75" customHeight="1" thickBot="1" x14ac:dyDescent="0.5">
      <c r="A20" s="306"/>
      <c r="B20" s="307"/>
      <c r="C20" s="307"/>
      <c r="D20" s="307"/>
      <c r="E20" s="307"/>
      <c r="F20" s="307"/>
      <c r="G20" s="307"/>
      <c r="H20" s="307"/>
      <c r="I20" s="307"/>
      <c r="J20" s="307"/>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09"/>
      <c r="AZ20" s="309"/>
      <c r="BA20" s="4" t="s">
        <v>112</v>
      </c>
    </row>
    <row r="21" spans="1:53" ht="18.75" customHeight="1" x14ac:dyDescent="0.45">
      <c r="A21" s="283" t="s">
        <v>113</v>
      </c>
      <c r="B21" s="283"/>
      <c r="C21" s="283"/>
      <c r="D21" s="283"/>
      <c r="E21" s="283"/>
      <c r="F21" s="283"/>
      <c r="G21" s="283"/>
      <c r="H21" s="283"/>
      <c r="I21" s="283"/>
      <c r="J21" s="283"/>
      <c r="K21" s="282">
        <v>18000</v>
      </c>
      <c r="L21" s="282"/>
      <c r="M21" s="282"/>
      <c r="N21" s="282"/>
      <c r="O21" s="282"/>
      <c r="P21" s="282"/>
      <c r="Q21" s="282">
        <v>18000</v>
      </c>
      <c r="R21" s="282"/>
      <c r="S21" s="282"/>
      <c r="T21" s="282"/>
      <c r="U21" s="282"/>
      <c r="V21" s="282"/>
      <c r="W21" s="282">
        <v>16000</v>
      </c>
      <c r="X21" s="282"/>
      <c r="Y21" s="282"/>
      <c r="Z21" s="282"/>
      <c r="AA21" s="282"/>
      <c r="AB21" s="282"/>
      <c r="AC21" s="282">
        <v>16500</v>
      </c>
      <c r="AD21" s="282"/>
      <c r="AE21" s="282"/>
      <c r="AF21" s="282"/>
      <c r="AG21" s="282"/>
      <c r="AH21" s="282"/>
      <c r="AI21" s="282">
        <v>17000</v>
      </c>
      <c r="AJ21" s="282"/>
      <c r="AK21" s="282"/>
      <c r="AL21" s="282"/>
      <c r="AM21" s="282"/>
      <c r="AN21" s="282"/>
      <c r="AO21" s="282">
        <v>17500</v>
      </c>
      <c r="AP21" s="282"/>
      <c r="AQ21" s="282"/>
      <c r="AR21" s="282"/>
      <c r="AS21" s="282"/>
      <c r="AT21" s="282"/>
      <c r="AU21" s="282">
        <v>18000</v>
      </c>
      <c r="AV21" s="282"/>
      <c r="AW21" s="282"/>
      <c r="AX21" s="282"/>
      <c r="AY21" s="282"/>
      <c r="AZ21" s="282"/>
      <c r="BA21" s="4" t="s">
        <v>114</v>
      </c>
    </row>
    <row r="22" spans="1:53" ht="18.75" customHeight="1" x14ac:dyDescent="0.45">
      <c r="A22" s="303"/>
      <c r="B22" s="303"/>
      <c r="C22" s="303"/>
      <c r="D22" s="303"/>
      <c r="E22" s="303"/>
      <c r="F22" s="303"/>
      <c r="G22" s="303"/>
      <c r="H22" s="303"/>
      <c r="I22" s="303"/>
      <c r="J22" s="303"/>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1"/>
      <c r="AM22" s="271"/>
      <c r="AN22" s="271"/>
      <c r="AO22" s="271"/>
      <c r="AP22" s="271"/>
      <c r="AQ22" s="271"/>
      <c r="AR22" s="271"/>
      <c r="AS22" s="271"/>
      <c r="AT22" s="271"/>
      <c r="AU22" s="271"/>
      <c r="AV22" s="271"/>
      <c r="AW22" s="271"/>
      <c r="AX22" s="271"/>
      <c r="AY22" s="271"/>
      <c r="AZ22" s="271"/>
      <c r="BA22" s="4" t="s">
        <v>115</v>
      </c>
    </row>
    <row r="23" spans="1:53" ht="18.75" customHeight="1" x14ac:dyDescent="0.45">
      <c r="A23" s="294" t="s">
        <v>116</v>
      </c>
      <c r="B23" s="294"/>
      <c r="C23" s="294"/>
      <c r="D23" s="294"/>
      <c r="E23" s="294"/>
      <c r="F23" s="294"/>
      <c r="G23" s="294"/>
      <c r="H23" s="294"/>
      <c r="I23" s="294"/>
      <c r="J23" s="294"/>
      <c r="K23" s="302">
        <v>0</v>
      </c>
      <c r="L23" s="302"/>
      <c r="M23" s="302"/>
      <c r="N23" s="302"/>
      <c r="O23" s="302"/>
      <c r="P23" s="302"/>
      <c r="Q23" s="302">
        <v>0</v>
      </c>
      <c r="R23" s="302"/>
      <c r="S23" s="302"/>
      <c r="T23" s="302"/>
      <c r="U23" s="302"/>
      <c r="V23" s="302"/>
      <c r="W23" s="302">
        <v>0</v>
      </c>
      <c r="X23" s="302"/>
      <c r="Y23" s="302"/>
      <c r="Z23" s="302"/>
      <c r="AA23" s="302"/>
      <c r="AB23" s="302"/>
      <c r="AC23" s="302">
        <v>4500</v>
      </c>
      <c r="AD23" s="302"/>
      <c r="AE23" s="302"/>
      <c r="AF23" s="302"/>
      <c r="AG23" s="302"/>
      <c r="AH23" s="302"/>
      <c r="AI23" s="302">
        <v>0</v>
      </c>
      <c r="AJ23" s="302"/>
      <c r="AK23" s="302"/>
      <c r="AL23" s="302"/>
      <c r="AM23" s="302"/>
      <c r="AN23" s="302"/>
      <c r="AO23" s="302">
        <v>0</v>
      </c>
      <c r="AP23" s="302"/>
      <c r="AQ23" s="302"/>
      <c r="AR23" s="302"/>
      <c r="AS23" s="302"/>
      <c r="AT23" s="302"/>
      <c r="AU23" s="302">
        <v>0</v>
      </c>
      <c r="AV23" s="302"/>
      <c r="AW23" s="302"/>
      <c r="AX23" s="302"/>
      <c r="AY23" s="302"/>
      <c r="AZ23" s="302"/>
      <c r="BA23" s="4"/>
    </row>
    <row r="24" spans="1:53" ht="18.75" customHeight="1" x14ac:dyDescent="0.45">
      <c r="A24" s="303"/>
      <c r="B24" s="303"/>
      <c r="C24" s="303"/>
      <c r="D24" s="303"/>
      <c r="E24" s="303"/>
      <c r="F24" s="303"/>
      <c r="G24" s="303"/>
      <c r="H24" s="303"/>
      <c r="I24" s="303"/>
      <c r="J24" s="303"/>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1"/>
      <c r="AM24" s="271"/>
      <c r="AN24" s="271"/>
      <c r="AO24" s="271"/>
      <c r="AP24" s="271"/>
      <c r="AQ24" s="271"/>
      <c r="AR24" s="271"/>
      <c r="AS24" s="271"/>
      <c r="AT24" s="271"/>
      <c r="AU24" s="271"/>
      <c r="AV24" s="271"/>
      <c r="AW24" s="271"/>
      <c r="AX24" s="271"/>
      <c r="AY24" s="271"/>
      <c r="AZ24" s="271"/>
      <c r="BA24" s="4"/>
    </row>
    <row r="25" spans="1:53" ht="18.75" customHeight="1" x14ac:dyDescent="0.45">
      <c r="A25" s="294" t="s">
        <v>117</v>
      </c>
      <c r="B25" s="294"/>
      <c r="C25" s="294"/>
      <c r="D25" s="294"/>
      <c r="E25" s="294"/>
      <c r="F25" s="294"/>
      <c r="G25" s="294"/>
      <c r="H25" s="294"/>
      <c r="I25" s="294"/>
      <c r="J25" s="294"/>
      <c r="K25" s="302">
        <v>500</v>
      </c>
      <c r="L25" s="302"/>
      <c r="M25" s="302"/>
      <c r="N25" s="302"/>
      <c r="O25" s="302"/>
      <c r="P25" s="302"/>
      <c r="Q25" s="302">
        <v>500</v>
      </c>
      <c r="R25" s="302"/>
      <c r="S25" s="302"/>
      <c r="T25" s="302"/>
      <c r="U25" s="302"/>
      <c r="V25" s="302"/>
      <c r="W25" s="302">
        <v>500</v>
      </c>
      <c r="X25" s="302"/>
      <c r="Y25" s="302"/>
      <c r="Z25" s="302"/>
      <c r="AA25" s="302"/>
      <c r="AB25" s="302"/>
      <c r="AC25" s="302">
        <v>500</v>
      </c>
      <c r="AD25" s="302"/>
      <c r="AE25" s="302"/>
      <c r="AF25" s="302"/>
      <c r="AG25" s="302"/>
      <c r="AH25" s="302"/>
      <c r="AI25" s="302">
        <v>500</v>
      </c>
      <c r="AJ25" s="302"/>
      <c r="AK25" s="302"/>
      <c r="AL25" s="302"/>
      <c r="AM25" s="302"/>
      <c r="AN25" s="302"/>
      <c r="AO25" s="302">
        <v>500</v>
      </c>
      <c r="AP25" s="302"/>
      <c r="AQ25" s="302"/>
      <c r="AR25" s="302"/>
      <c r="AS25" s="302"/>
      <c r="AT25" s="302"/>
      <c r="AU25" s="302">
        <v>500</v>
      </c>
      <c r="AV25" s="302"/>
      <c r="AW25" s="302"/>
      <c r="AX25" s="302"/>
      <c r="AY25" s="302"/>
      <c r="AZ25" s="302"/>
      <c r="BA25" s="4"/>
    </row>
    <row r="26" spans="1:53" ht="18.75" customHeight="1" x14ac:dyDescent="0.45">
      <c r="A26" s="303"/>
      <c r="B26" s="303"/>
      <c r="C26" s="303"/>
      <c r="D26" s="303"/>
      <c r="E26" s="303"/>
      <c r="F26" s="303"/>
      <c r="G26" s="303"/>
      <c r="H26" s="303"/>
      <c r="I26" s="303"/>
      <c r="J26" s="303"/>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1"/>
      <c r="AM26" s="271"/>
      <c r="AN26" s="271"/>
      <c r="AO26" s="271"/>
      <c r="AP26" s="271"/>
      <c r="AQ26" s="271"/>
      <c r="AR26" s="271"/>
      <c r="AS26" s="271"/>
      <c r="AT26" s="271"/>
      <c r="AU26" s="271"/>
      <c r="AV26" s="271"/>
      <c r="AW26" s="271"/>
      <c r="AX26" s="271"/>
      <c r="AY26" s="271"/>
      <c r="AZ26" s="271"/>
      <c r="BA26" s="4"/>
    </row>
    <row r="27" spans="1:53" ht="18.75" customHeight="1" x14ac:dyDescent="0.45">
      <c r="A27" s="72"/>
      <c r="B27" s="73"/>
      <c r="C27" s="295" t="s">
        <v>118</v>
      </c>
      <c r="D27" s="296"/>
      <c r="E27" s="296"/>
      <c r="F27" s="296"/>
      <c r="G27" s="296"/>
      <c r="H27" s="296"/>
      <c r="I27" s="296"/>
      <c r="J27" s="297"/>
      <c r="K27" s="272">
        <v>100</v>
      </c>
      <c r="L27" s="272"/>
      <c r="M27" s="272"/>
      <c r="N27" s="272"/>
      <c r="O27" s="272"/>
      <c r="P27" s="272"/>
      <c r="Q27" s="272">
        <v>100</v>
      </c>
      <c r="R27" s="272"/>
      <c r="S27" s="272"/>
      <c r="T27" s="272"/>
      <c r="U27" s="272"/>
      <c r="V27" s="272"/>
      <c r="W27" s="272">
        <v>100</v>
      </c>
      <c r="X27" s="272"/>
      <c r="Y27" s="272"/>
      <c r="Z27" s="272"/>
      <c r="AA27" s="272"/>
      <c r="AB27" s="272"/>
      <c r="AC27" s="272">
        <v>550</v>
      </c>
      <c r="AD27" s="272"/>
      <c r="AE27" s="272"/>
      <c r="AF27" s="272"/>
      <c r="AG27" s="272"/>
      <c r="AH27" s="272"/>
      <c r="AI27" s="272">
        <v>550</v>
      </c>
      <c r="AJ27" s="272"/>
      <c r="AK27" s="272"/>
      <c r="AL27" s="272"/>
      <c r="AM27" s="272"/>
      <c r="AN27" s="272"/>
      <c r="AO27" s="272">
        <v>550</v>
      </c>
      <c r="AP27" s="272"/>
      <c r="AQ27" s="272"/>
      <c r="AR27" s="272"/>
      <c r="AS27" s="272"/>
      <c r="AT27" s="272"/>
      <c r="AU27" s="272">
        <v>550</v>
      </c>
      <c r="AV27" s="272"/>
      <c r="AW27" s="272"/>
      <c r="AX27" s="272"/>
      <c r="AY27" s="272"/>
      <c r="AZ27" s="272"/>
      <c r="BA27" s="4" t="s">
        <v>119</v>
      </c>
    </row>
    <row r="28" spans="1:53" ht="18.75" customHeight="1" x14ac:dyDescent="0.45">
      <c r="A28" s="74"/>
      <c r="B28" s="75"/>
      <c r="C28" s="299" t="s">
        <v>120</v>
      </c>
      <c r="D28" s="300"/>
      <c r="E28" s="300"/>
      <c r="F28" s="300"/>
      <c r="G28" s="300"/>
      <c r="H28" s="300"/>
      <c r="I28" s="300"/>
      <c r="J28" s="301"/>
      <c r="K28" s="272">
        <v>0</v>
      </c>
      <c r="L28" s="272"/>
      <c r="M28" s="272"/>
      <c r="N28" s="272"/>
      <c r="O28" s="272"/>
      <c r="P28" s="272"/>
      <c r="Q28" s="272">
        <v>0</v>
      </c>
      <c r="R28" s="272"/>
      <c r="S28" s="272"/>
      <c r="T28" s="272"/>
      <c r="U28" s="272"/>
      <c r="V28" s="272"/>
      <c r="W28" s="272">
        <v>0</v>
      </c>
      <c r="X28" s="272"/>
      <c r="Y28" s="272"/>
      <c r="Z28" s="272"/>
      <c r="AA28" s="272"/>
      <c r="AB28" s="272"/>
      <c r="AC28" s="272">
        <v>0</v>
      </c>
      <c r="AD28" s="272"/>
      <c r="AE28" s="272"/>
      <c r="AF28" s="272"/>
      <c r="AG28" s="272"/>
      <c r="AH28" s="272"/>
      <c r="AI28" s="272">
        <v>0</v>
      </c>
      <c r="AJ28" s="272"/>
      <c r="AK28" s="272"/>
      <c r="AL28" s="272"/>
      <c r="AM28" s="272"/>
      <c r="AN28" s="272"/>
      <c r="AO28" s="272">
        <v>0</v>
      </c>
      <c r="AP28" s="272"/>
      <c r="AQ28" s="272"/>
      <c r="AR28" s="272"/>
      <c r="AS28" s="272"/>
      <c r="AT28" s="272"/>
      <c r="AU28" s="272">
        <v>0</v>
      </c>
      <c r="AV28" s="272"/>
      <c r="AW28" s="272"/>
      <c r="AX28" s="272"/>
      <c r="AY28" s="272"/>
      <c r="AZ28" s="272"/>
      <c r="BA28" s="4" t="s">
        <v>121</v>
      </c>
    </row>
    <row r="29" spans="1:53" ht="18.75" customHeight="1" x14ac:dyDescent="0.45">
      <c r="A29" s="74"/>
      <c r="B29" s="75"/>
      <c r="C29" s="295" t="s">
        <v>122</v>
      </c>
      <c r="D29" s="296"/>
      <c r="E29" s="296"/>
      <c r="F29" s="296"/>
      <c r="G29" s="296"/>
      <c r="H29" s="296"/>
      <c r="I29" s="296"/>
      <c r="J29" s="297"/>
      <c r="K29" s="298">
        <v>0</v>
      </c>
      <c r="L29" s="298"/>
      <c r="M29" s="298"/>
      <c r="N29" s="298"/>
      <c r="O29" s="298"/>
      <c r="P29" s="298"/>
      <c r="Q29" s="298">
        <v>0</v>
      </c>
      <c r="R29" s="298"/>
      <c r="S29" s="298"/>
      <c r="T29" s="298"/>
      <c r="U29" s="298"/>
      <c r="V29" s="298"/>
      <c r="W29" s="298">
        <v>0</v>
      </c>
      <c r="X29" s="298"/>
      <c r="Y29" s="298"/>
      <c r="Z29" s="298"/>
      <c r="AA29" s="298"/>
      <c r="AB29" s="298"/>
      <c r="AC29" s="298">
        <v>0</v>
      </c>
      <c r="AD29" s="298"/>
      <c r="AE29" s="298"/>
      <c r="AF29" s="298"/>
      <c r="AG29" s="298"/>
      <c r="AH29" s="298"/>
      <c r="AI29" s="298">
        <v>0</v>
      </c>
      <c r="AJ29" s="298"/>
      <c r="AK29" s="298"/>
      <c r="AL29" s="298"/>
      <c r="AM29" s="298"/>
      <c r="AN29" s="298"/>
      <c r="AO29" s="298">
        <v>0</v>
      </c>
      <c r="AP29" s="298"/>
      <c r="AQ29" s="298"/>
      <c r="AR29" s="298"/>
      <c r="AS29" s="298"/>
      <c r="AT29" s="298"/>
      <c r="AU29" s="298">
        <v>0</v>
      </c>
      <c r="AV29" s="298"/>
      <c r="AW29" s="298"/>
      <c r="AX29" s="298"/>
      <c r="AY29" s="298"/>
      <c r="AZ29" s="298"/>
      <c r="BA29" s="4" t="s">
        <v>123</v>
      </c>
    </row>
    <row r="30" spans="1:53" ht="18.75" customHeight="1" x14ac:dyDescent="0.45">
      <c r="A30" s="283" t="s">
        <v>124</v>
      </c>
      <c r="B30" s="283"/>
      <c r="C30" s="294"/>
      <c r="D30" s="294"/>
      <c r="E30" s="294"/>
      <c r="F30" s="294"/>
      <c r="G30" s="294"/>
      <c r="H30" s="294"/>
      <c r="I30" s="294"/>
      <c r="J30" s="294"/>
      <c r="K30" s="284">
        <f>SUM(K27:P29)</f>
        <v>100</v>
      </c>
      <c r="L30" s="284"/>
      <c r="M30" s="284"/>
      <c r="N30" s="284"/>
      <c r="O30" s="284"/>
      <c r="P30" s="284"/>
      <c r="Q30" s="284">
        <f>SUM(Q27:V29)</f>
        <v>100</v>
      </c>
      <c r="R30" s="284"/>
      <c r="S30" s="284"/>
      <c r="T30" s="284"/>
      <c r="U30" s="284"/>
      <c r="V30" s="284"/>
      <c r="W30" s="284">
        <f>SUM(W27:AB29)</f>
        <v>100</v>
      </c>
      <c r="X30" s="284"/>
      <c r="Y30" s="284"/>
      <c r="Z30" s="284"/>
      <c r="AA30" s="284"/>
      <c r="AB30" s="284"/>
      <c r="AC30" s="284">
        <f>SUM(AC27:AH29)</f>
        <v>550</v>
      </c>
      <c r="AD30" s="284"/>
      <c r="AE30" s="284"/>
      <c r="AF30" s="284"/>
      <c r="AG30" s="284"/>
      <c r="AH30" s="284"/>
      <c r="AI30" s="284">
        <f>SUM(AI27:AN29)</f>
        <v>550</v>
      </c>
      <c r="AJ30" s="284"/>
      <c r="AK30" s="284"/>
      <c r="AL30" s="284"/>
      <c r="AM30" s="284"/>
      <c r="AN30" s="284"/>
      <c r="AO30" s="284">
        <f>SUM(AO27:AT29)</f>
        <v>550</v>
      </c>
      <c r="AP30" s="284"/>
      <c r="AQ30" s="284"/>
      <c r="AR30" s="284"/>
      <c r="AS30" s="284"/>
      <c r="AT30" s="284"/>
      <c r="AU30" s="284">
        <f>SUM(AU27:AZ29)</f>
        <v>550</v>
      </c>
      <c r="AV30" s="284"/>
      <c r="AW30" s="284"/>
      <c r="AX30" s="284"/>
      <c r="AY30" s="284"/>
      <c r="AZ30" s="284"/>
      <c r="BA30" s="4"/>
    </row>
    <row r="31" spans="1:53" ht="18.75" customHeight="1" thickBot="1" x14ac:dyDescent="0.5">
      <c r="A31" s="283"/>
      <c r="B31" s="283"/>
      <c r="C31" s="283"/>
      <c r="D31" s="283"/>
      <c r="E31" s="283"/>
      <c r="F31" s="283"/>
      <c r="G31" s="283"/>
      <c r="H31" s="283"/>
      <c r="I31" s="283"/>
      <c r="J31" s="283"/>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4"/>
    </row>
    <row r="32" spans="1:53" ht="18.75" customHeight="1" x14ac:dyDescent="0.45">
      <c r="A32" s="286" t="s">
        <v>125</v>
      </c>
      <c r="B32" s="287"/>
      <c r="C32" s="287"/>
      <c r="D32" s="287"/>
      <c r="E32" s="287"/>
      <c r="F32" s="287"/>
      <c r="G32" s="287"/>
      <c r="H32" s="287"/>
      <c r="I32" s="287"/>
      <c r="J32" s="288"/>
      <c r="K32" s="292">
        <f>K15+K21+K30</f>
        <v>20100</v>
      </c>
      <c r="L32" s="292"/>
      <c r="M32" s="292"/>
      <c r="N32" s="292"/>
      <c r="O32" s="292"/>
      <c r="P32" s="292"/>
      <c r="Q32" s="292">
        <f>Q15+Q21+Q30</f>
        <v>20100</v>
      </c>
      <c r="R32" s="292"/>
      <c r="S32" s="292"/>
      <c r="T32" s="292"/>
      <c r="U32" s="292"/>
      <c r="V32" s="292"/>
      <c r="W32" s="292">
        <f>W15+W21+W30</f>
        <v>18100</v>
      </c>
      <c r="X32" s="292"/>
      <c r="Y32" s="292"/>
      <c r="Z32" s="292"/>
      <c r="AA32" s="292"/>
      <c r="AB32" s="292"/>
      <c r="AC32" s="292">
        <f>AC15+AC21+AC30</f>
        <v>19850</v>
      </c>
      <c r="AD32" s="292"/>
      <c r="AE32" s="292"/>
      <c r="AF32" s="292"/>
      <c r="AG32" s="292"/>
      <c r="AH32" s="292"/>
      <c r="AI32" s="292">
        <f>AI15+AI21+AI30</f>
        <v>21150</v>
      </c>
      <c r="AJ32" s="292"/>
      <c r="AK32" s="292"/>
      <c r="AL32" s="292"/>
      <c r="AM32" s="292"/>
      <c r="AN32" s="292"/>
      <c r="AO32" s="292">
        <f>AO15+AO21+AO30</f>
        <v>22450</v>
      </c>
      <c r="AP32" s="292"/>
      <c r="AQ32" s="292"/>
      <c r="AR32" s="292"/>
      <c r="AS32" s="292"/>
      <c r="AT32" s="292"/>
      <c r="AU32" s="292">
        <f>AU15+AU21+AU30</f>
        <v>23350</v>
      </c>
      <c r="AV32" s="292"/>
      <c r="AW32" s="292"/>
      <c r="AX32" s="292"/>
      <c r="AY32" s="292"/>
      <c r="AZ32" s="292"/>
      <c r="BA32" s="4" t="s">
        <v>106</v>
      </c>
    </row>
    <row r="33" spans="1:53" ht="18.75" customHeight="1" thickBot="1" x14ac:dyDescent="0.5">
      <c r="A33" s="289"/>
      <c r="B33" s="290"/>
      <c r="C33" s="290"/>
      <c r="D33" s="290"/>
      <c r="E33" s="290"/>
      <c r="F33" s="290"/>
      <c r="G33" s="290"/>
      <c r="H33" s="290"/>
      <c r="I33" s="290"/>
      <c r="J33" s="291"/>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3"/>
      <c r="AY33" s="293"/>
      <c r="AZ33" s="293"/>
      <c r="BA33" s="4"/>
    </row>
    <row r="34" spans="1:53" ht="18.75" customHeight="1" x14ac:dyDescent="0.45">
      <c r="A34" s="283" t="s">
        <v>126</v>
      </c>
      <c r="B34" s="283"/>
      <c r="C34" s="283"/>
      <c r="D34" s="283"/>
      <c r="E34" s="283"/>
      <c r="F34" s="283"/>
      <c r="G34" s="283"/>
      <c r="H34" s="283"/>
      <c r="I34" s="283"/>
      <c r="J34" s="283"/>
      <c r="K34" s="282">
        <v>5</v>
      </c>
      <c r="L34" s="282"/>
      <c r="M34" s="282"/>
      <c r="N34" s="282"/>
      <c r="O34" s="282"/>
      <c r="P34" s="282"/>
      <c r="Q34" s="282">
        <v>5</v>
      </c>
      <c r="R34" s="282"/>
      <c r="S34" s="282"/>
      <c r="T34" s="282"/>
      <c r="U34" s="282"/>
      <c r="V34" s="282"/>
      <c r="W34" s="282">
        <v>3</v>
      </c>
      <c r="X34" s="282"/>
      <c r="Y34" s="282"/>
      <c r="Z34" s="282"/>
      <c r="AA34" s="282"/>
      <c r="AB34" s="282"/>
      <c r="AC34" s="282">
        <v>3</v>
      </c>
      <c r="AD34" s="282"/>
      <c r="AE34" s="282"/>
      <c r="AF34" s="282"/>
      <c r="AG34" s="282"/>
      <c r="AH34" s="282"/>
      <c r="AI34" s="282">
        <v>3</v>
      </c>
      <c r="AJ34" s="282"/>
      <c r="AK34" s="282"/>
      <c r="AL34" s="282"/>
      <c r="AM34" s="282"/>
      <c r="AN34" s="282"/>
      <c r="AO34" s="282">
        <v>3</v>
      </c>
      <c r="AP34" s="282"/>
      <c r="AQ34" s="282"/>
      <c r="AR34" s="282"/>
      <c r="AS34" s="282"/>
      <c r="AT34" s="282"/>
      <c r="AU34" s="282">
        <v>3</v>
      </c>
      <c r="AV34" s="282"/>
      <c r="AW34" s="282"/>
      <c r="AX34" s="282"/>
      <c r="AY34" s="282"/>
      <c r="AZ34" s="282"/>
      <c r="BA34" s="4" t="s">
        <v>127</v>
      </c>
    </row>
    <row r="35" spans="1:53" ht="18.75" customHeight="1" thickBot="1" x14ac:dyDescent="0.5">
      <c r="A35" s="283"/>
      <c r="B35" s="283"/>
      <c r="C35" s="283"/>
      <c r="D35" s="283"/>
      <c r="E35" s="283"/>
      <c r="F35" s="283"/>
      <c r="G35" s="283"/>
      <c r="H35" s="283"/>
      <c r="I35" s="283"/>
      <c r="J35" s="283"/>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c r="AQ35" s="282"/>
      <c r="AR35" s="282"/>
      <c r="AS35" s="282"/>
      <c r="AT35" s="282"/>
      <c r="AU35" s="282"/>
      <c r="AV35" s="282"/>
      <c r="AW35" s="282"/>
      <c r="AX35" s="282"/>
      <c r="AY35" s="282"/>
      <c r="AZ35" s="282"/>
      <c r="BA35" s="4" t="s">
        <v>128</v>
      </c>
    </row>
    <row r="36" spans="1:53" ht="38.549999999999997" customHeight="1" x14ac:dyDescent="0.45">
      <c r="A36" s="276" t="s">
        <v>240</v>
      </c>
      <c r="B36" s="277"/>
      <c r="C36" s="277"/>
      <c r="D36" s="277"/>
      <c r="E36" s="277"/>
      <c r="F36" s="277"/>
      <c r="G36" s="277"/>
      <c r="H36" s="277"/>
      <c r="I36" s="277"/>
      <c r="J36" s="278"/>
      <c r="K36" s="256">
        <f>IF(K34="",0,K32/K34)</f>
        <v>4020</v>
      </c>
      <c r="L36" s="257"/>
      <c r="M36" s="257"/>
      <c r="N36" s="257"/>
      <c r="O36" s="257"/>
      <c r="P36" s="257"/>
      <c r="Q36" s="256">
        <f>IF(Q34="",0,Q32/Q34)</f>
        <v>4020</v>
      </c>
      <c r="R36" s="257"/>
      <c r="S36" s="257"/>
      <c r="T36" s="257"/>
      <c r="U36" s="257"/>
      <c r="V36" s="257"/>
      <c r="W36" s="256">
        <f>IF(W34="",0,W32/W34)</f>
        <v>6033.333333333333</v>
      </c>
      <c r="X36" s="257"/>
      <c r="Y36" s="257"/>
      <c r="Z36" s="257"/>
      <c r="AA36" s="257"/>
      <c r="AB36" s="257"/>
      <c r="AC36" s="256">
        <f>IF(AC34="",0,AC32/AC34)</f>
        <v>6616.666666666667</v>
      </c>
      <c r="AD36" s="257"/>
      <c r="AE36" s="257"/>
      <c r="AF36" s="257"/>
      <c r="AG36" s="257"/>
      <c r="AH36" s="257"/>
      <c r="AI36" s="256">
        <f>IF(AI34="",0,AI32/AI34)</f>
        <v>7050</v>
      </c>
      <c r="AJ36" s="257"/>
      <c r="AK36" s="257"/>
      <c r="AL36" s="257"/>
      <c r="AM36" s="257"/>
      <c r="AN36" s="257"/>
      <c r="AO36" s="256">
        <f>IF(AO34="",0,AO32/AO34)</f>
        <v>7483.333333333333</v>
      </c>
      <c r="AP36" s="257"/>
      <c r="AQ36" s="257"/>
      <c r="AR36" s="257"/>
      <c r="AS36" s="257"/>
      <c r="AT36" s="257"/>
      <c r="AU36" s="256">
        <f>IF(AU34="",0,AU32/AU34)</f>
        <v>7783.333333333333</v>
      </c>
      <c r="AV36" s="257"/>
      <c r="AW36" s="257"/>
      <c r="AX36" s="257"/>
      <c r="AY36" s="257"/>
      <c r="AZ36" s="257"/>
      <c r="BA36" s="4" t="s">
        <v>106</v>
      </c>
    </row>
    <row r="37" spans="1:53" ht="38.549999999999997" customHeight="1" thickBot="1" x14ac:dyDescent="0.5">
      <c r="A37" s="279"/>
      <c r="B37" s="280"/>
      <c r="C37" s="280"/>
      <c r="D37" s="280"/>
      <c r="E37" s="280"/>
      <c r="F37" s="280"/>
      <c r="G37" s="280"/>
      <c r="H37" s="280"/>
      <c r="I37" s="280"/>
      <c r="J37" s="281"/>
      <c r="K37" s="258"/>
      <c r="L37" s="259"/>
      <c r="M37" s="259"/>
      <c r="N37" s="259"/>
      <c r="O37" s="259"/>
      <c r="P37" s="259"/>
      <c r="Q37" s="258"/>
      <c r="R37" s="259"/>
      <c r="S37" s="259"/>
      <c r="T37" s="259"/>
      <c r="U37" s="259"/>
      <c r="V37" s="259"/>
      <c r="W37" s="258"/>
      <c r="X37" s="259"/>
      <c r="Y37" s="259"/>
      <c r="Z37" s="259"/>
      <c r="AA37" s="259"/>
      <c r="AB37" s="259"/>
      <c r="AC37" s="258"/>
      <c r="AD37" s="259"/>
      <c r="AE37" s="259"/>
      <c r="AF37" s="259"/>
      <c r="AG37" s="259"/>
      <c r="AH37" s="259"/>
      <c r="AI37" s="258"/>
      <c r="AJ37" s="259"/>
      <c r="AK37" s="259"/>
      <c r="AL37" s="259"/>
      <c r="AM37" s="259"/>
      <c r="AN37" s="259"/>
      <c r="AO37" s="258"/>
      <c r="AP37" s="259"/>
      <c r="AQ37" s="259"/>
      <c r="AR37" s="259"/>
      <c r="AS37" s="259"/>
      <c r="AT37" s="259"/>
      <c r="AU37" s="258"/>
      <c r="AV37" s="259"/>
      <c r="AW37" s="259"/>
      <c r="AX37" s="259"/>
      <c r="AY37" s="259"/>
      <c r="AZ37" s="259"/>
      <c r="BA37" s="4"/>
    </row>
    <row r="38" spans="1:53" ht="18.75" customHeight="1" x14ac:dyDescent="0.45">
      <c r="A38" s="276" t="s">
        <v>241</v>
      </c>
      <c r="B38" s="277"/>
      <c r="C38" s="277"/>
      <c r="D38" s="277"/>
      <c r="E38" s="277"/>
      <c r="F38" s="277"/>
      <c r="G38" s="277"/>
      <c r="H38" s="277"/>
      <c r="I38" s="277"/>
      <c r="J38" s="278"/>
      <c r="K38" s="256">
        <f t="shared" ref="K38" si="0">IF(K34="",0,K19/K34)</f>
        <v>3400</v>
      </c>
      <c r="L38" s="257"/>
      <c r="M38" s="257"/>
      <c r="N38" s="257"/>
      <c r="O38" s="257"/>
      <c r="P38" s="257"/>
      <c r="Q38" s="256">
        <f t="shared" ref="Q38" si="1">IF(Q34="",0,Q19/Q34)</f>
        <v>3400</v>
      </c>
      <c r="R38" s="257"/>
      <c r="S38" s="257"/>
      <c r="T38" s="257"/>
      <c r="U38" s="257"/>
      <c r="V38" s="257"/>
      <c r="W38" s="256">
        <f t="shared" ref="W38" si="2">IF(W34="",0,W19/W34)</f>
        <v>5000</v>
      </c>
      <c r="X38" s="257"/>
      <c r="Y38" s="257"/>
      <c r="Z38" s="257"/>
      <c r="AA38" s="257"/>
      <c r="AB38" s="257"/>
      <c r="AC38" s="256">
        <f t="shared" ref="AC38" si="3">IF(AC34="",0,AC19/AC34)</f>
        <v>5166.666666666667</v>
      </c>
      <c r="AD38" s="257"/>
      <c r="AE38" s="257"/>
      <c r="AF38" s="257"/>
      <c r="AG38" s="257"/>
      <c r="AH38" s="257"/>
      <c r="AI38" s="256">
        <f t="shared" ref="AI38" si="4">IF(AI34="",0,AI19/AI34)</f>
        <v>5333.333333333333</v>
      </c>
      <c r="AJ38" s="257"/>
      <c r="AK38" s="257"/>
      <c r="AL38" s="257"/>
      <c r="AM38" s="257"/>
      <c r="AN38" s="257"/>
      <c r="AO38" s="256">
        <f t="shared" ref="AO38" si="5">IF(AO34="",0,AO19/AO34)</f>
        <v>5500</v>
      </c>
      <c r="AP38" s="257"/>
      <c r="AQ38" s="257"/>
      <c r="AR38" s="257"/>
      <c r="AS38" s="257"/>
      <c r="AT38" s="257"/>
      <c r="AU38" s="256">
        <f>IF(AU34="",0,AU19/AU34)</f>
        <v>5666.666666666667</v>
      </c>
      <c r="AV38" s="257"/>
      <c r="AW38" s="257"/>
      <c r="AX38" s="257"/>
      <c r="AY38" s="257"/>
      <c r="AZ38" s="257"/>
      <c r="BA38" s="4"/>
    </row>
    <row r="39" spans="1:53" ht="18.75" customHeight="1" thickBot="1" x14ac:dyDescent="0.5">
      <c r="A39" s="279"/>
      <c r="B39" s="280"/>
      <c r="C39" s="280"/>
      <c r="D39" s="280"/>
      <c r="E39" s="280"/>
      <c r="F39" s="280"/>
      <c r="G39" s="280"/>
      <c r="H39" s="280"/>
      <c r="I39" s="280"/>
      <c r="J39" s="281"/>
      <c r="K39" s="258"/>
      <c r="L39" s="259"/>
      <c r="M39" s="259"/>
      <c r="N39" s="259"/>
      <c r="O39" s="259"/>
      <c r="P39" s="259"/>
      <c r="Q39" s="258"/>
      <c r="R39" s="259"/>
      <c r="S39" s="259"/>
      <c r="T39" s="259"/>
      <c r="U39" s="259"/>
      <c r="V39" s="259"/>
      <c r="W39" s="258"/>
      <c r="X39" s="259"/>
      <c r="Y39" s="259"/>
      <c r="Z39" s="259"/>
      <c r="AA39" s="259"/>
      <c r="AB39" s="259"/>
      <c r="AC39" s="258"/>
      <c r="AD39" s="259"/>
      <c r="AE39" s="259"/>
      <c r="AF39" s="259"/>
      <c r="AG39" s="259"/>
      <c r="AH39" s="259"/>
      <c r="AI39" s="258"/>
      <c r="AJ39" s="259"/>
      <c r="AK39" s="259"/>
      <c r="AL39" s="259"/>
      <c r="AM39" s="259"/>
      <c r="AN39" s="259"/>
      <c r="AO39" s="258"/>
      <c r="AP39" s="259"/>
      <c r="AQ39" s="259"/>
      <c r="AR39" s="259"/>
      <c r="AS39" s="259"/>
      <c r="AT39" s="259"/>
      <c r="AU39" s="258"/>
      <c r="AV39" s="259"/>
      <c r="AW39" s="259"/>
      <c r="AX39" s="259"/>
      <c r="AY39" s="259"/>
      <c r="AZ39" s="259"/>
      <c r="BA39" s="4"/>
    </row>
    <row r="40" spans="1:53" ht="18.75" customHeight="1" x14ac:dyDescent="0.45">
      <c r="A40" s="260" t="s">
        <v>129</v>
      </c>
      <c r="B40" s="261"/>
      <c r="C40" s="262"/>
      <c r="D40" s="266" t="s">
        <v>130</v>
      </c>
      <c r="E40" s="267"/>
      <c r="F40" s="267"/>
      <c r="G40" s="267"/>
      <c r="H40" s="267"/>
      <c r="I40" s="267"/>
      <c r="J40" s="268"/>
      <c r="K40" s="269" t="s">
        <v>131</v>
      </c>
      <c r="L40" s="270"/>
      <c r="M40" s="270"/>
      <c r="N40" s="270"/>
      <c r="O40" s="270"/>
      <c r="P40" s="270"/>
      <c r="Q40" s="270" t="s">
        <v>131</v>
      </c>
      <c r="R40" s="270"/>
      <c r="S40" s="270"/>
      <c r="T40" s="270"/>
      <c r="U40" s="270"/>
      <c r="V40" s="270"/>
      <c r="W40" s="270" t="s">
        <v>131</v>
      </c>
      <c r="X40" s="270"/>
      <c r="Y40" s="270"/>
      <c r="Z40" s="270"/>
      <c r="AA40" s="270"/>
      <c r="AB40" s="270"/>
      <c r="AC40" s="271">
        <v>0</v>
      </c>
      <c r="AD40" s="271"/>
      <c r="AE40" s="271"/>
      <c r="AF40" s="271"/>
      <c r="AG40" s="271"/>
      <c r="AH40" s="271"/>
      <c r="AI40" s="273">
        <v>0</v>
      </c>
      <c r="AJ40" s="274"/>
      <c r="AK40" s="274"/>
      <c r="AL40" s="274"/>
      <c r="AM40" s="274"/>
      <c r="AN40" s="275"/>
      <c r="AO40" s="273">
        <v>0</v>
      </c>
      <c r="AP40" s="274"/>
      <c r="AQ40" s="274"/>
      <c r="AR40" s="274"/>
      <c r="AS40" s="274"/>
      <c r="AT40" s="275"/>
      <c r="AU40" s="273">
        <v>0</v>
      </c>
      <c r="AV40" s="274"/>
      <c r="AW40" s="274"/>
      <c r="AX40" s="274"/>
      <c r="AY40" s="274"/>
      <c r="AZ40" s="275"/>
      <c r="BA40" s="4"/>
    </row>
    <row r="41" spans="1:53" ht="18.75" customHeight="1" x14ac:dyDescent="0.45">
      <c r="A41" s="260"/>
      <c r="B41" s="261"/>
      <c r="C41" s="262"/>
      <c r="D41" s="253"/>
      <c r="E41" s="254"/>
      <c r="F41" s="254"/>
      <c r="G41" s="254"/>
      <c r="H41" s="254"/>
      <c r="I41" s="254"/>
      <c r="J41" s="255"/>
      <c r="K41" s="248"/>
      <c r="L41" s="249"/>
      <c r="M41" s="249"/>
      <c r="N41" s="249"/>
      <c r="O41" s="249"/>
      <c r="P41" s="249"/>
      <c r="Q41" s="249"/>
      <c r="R41" s="249"/>
      <c r="S41" s="249"/>
      <c r="T41" s="249"/>
      <c r="U41" s="249"/>
      <c r="V41" s="249"/>
      <c r="W41" s="249"/>
      <c r="X41" s="249"/>
      <c r="Y41" s="249"/>
      <c r="Z41" s="249"/>
      <c r="AA41" s="249"/>
      <c r="AB41" s="249"/>
      <c r="AC41" s="272"/>
      <c r="AD41" s="272"/>
      <c r="AE41" s="272"/>
      <c r="AF41" s="272"/>
      <c r="AG41" s="272"/>
      <c r="AH41" s="272"/>
      <c r="AI41" s="244"/>
      <c r="AJ41" s="245"/>
      <c r="AK41" s="245"/>
      <c r="AL41" s="245"/>
      <c r="AM41" s="245"/>
      <c r="AN41" s="246"/>
      <c r="AO41" s="244"/>
      <c r="AP41" s="245"/>
      <c r="AQ41" s="245"/>
      <c r="AR41" s="245"/>
      <c r="AS41" s="245"/>
      <c r="AT41" s="246"/>
      <c r="AU41" s="244"/>
      <c r="AV41" s="245"/>
      <c r="AW41" s="245"/>
      <c r="AX41" s="245"/>
      <c r="AY41" s="245"/>
      <c r="AZ41" s="246"/>
      <c r="BA41" s="4"/>
    </row>
    <row r="42" spans="1:53" ht="18.75" customHeight="1" x14ac:dyDescent="0.45">
      <c r="A42" s="260"/>
      <c r="B42" s="261"/>
      <c r="C42" s="262"/>
      <c r="D42" s="250" t="s">
        <v>132</v>
      </c>
      <c r="E42" s="251"/>
      <c r="F42" s="251"/>
      <c r="G42" s="251"/>
      <c r="H42" s="251"/>
      <c r="I42" s="251"/>
      <c r="J42" s="252"/>
      <c r="K42" s="248" t="s">
        <v>131</v>
      </c>
      <c r="L42" s="249"/>
      <c r="M42" s="249"/>
      <c r="N42" s="249"/>
      <c r="O42" s="249"/>
      <c r="P42" s="249"/>
      <c r="Q42" s="249" t="s">
        <v>131</v>
      </c>
      <c r="R42" s="249"/>
      <c r="S42" s="249"/>
      <c r="T42" s="249"/>
      <c r="U42" s="249"/>
      <c r="V42" s="249"/>
      <c r="W42" s="249" t="s">
        <v>131</v>
      </c>
      <c r="X42" s="249"/>
      <c r="Y42" s="249"/>
      <c r="Z42" s="249"/>
      <c r="AA42" s="249"/>
      <c r="AB42" s="249"/>
      <c r="AC42" s="241">
        <v>3450</v>
      </c>
      <c r="AD42" s="242"/>
      <c r="AE42" s="242"/>
      <c r="AF42" s="242"/>
      <c r="AG42" s="242"/>
      <c r="AH42" s="243"/>
      <c r="AI42" s="241">
        <v>0</v>
      </c>
      <c r="AJ42" s="242"/>
      <c r="AK42" s="242"/>
      <c r="AL42" s="242"/>
      <c r="AM42" s="242"/>
      <c r="AN42" s="243"/>
      <c r="AO42" s="241">
        <v>0</v>
      </c>
      <c r="AP42" s="242"/>
      <c r="AQ42" s="242"/>
      <c r="AR42" s="242"/>
      <c r="AS42" s="242"/>
      <c r="AT42" s="243"/>
      <c r="AU42" s="241">
        <v>0</v>
      </c>
      <c r="AV42" s="242"/>
      <c r="AW42" s="242"/>
      <c r="AX42" s="242"/>
      <c r="AY42" s="242"/>
      <c r="AZ42" s="243"/>
      <c r="BA42" s="4" t="s">
        <v>133</v>
      </c>
    </row>
    <row r="43" spans="1:53" ht="18.75" customHeight="1" x14ac:dyDescent="0.45">
      <c r="A43" s="260"/>
      <c r="B43" s="261"/>
      <c r="C43" s="262"/>
      <c r="D43" s="253"/>
      <c r="E43" s="254"/>
      <c r="F43" s="254"/>
      <c r="G43" s="254"/>
      <c r="H43" s="254"/>
      <c r="I43" s="254"/>
      <c r="J43" s="255"/>
      <c r="K43" s="248"/>
      <c r="L43" s="249"/>
      <c r="M43" s="249"/>
      <c r="N43" s="249"/>
      <c r="O43" s="249"/>
      <c r="P43" s="249"/>
      <c r="Q43" s="249"/>
      <c r="R43" s="249"/>
      <c r="S43" s="249"/>
      <c r="T43" s="249"/>
      <c r="U43" s="249"/>
      <c r="V43" s="249"/>
      <c r="W43" s="249"/>
      <c r="X43" s="249"/>
      <c r="Y43" s="249"/>
      <c r="Z43" s="249"/>
      <c r="AA43" s="249"/>
      <c r="AB43" s="249"/>
      <c r="AC43" s="244"/>
      <c r="AD43" s="245"/>
      <c r="AE43" s="245"/>
      <c r="AF43" s="245"/>
      <c r="AG43" s="245"/>
      <c r="AH43" s="246"/>
      <c r="AI43" s="244"/>
      <c r="AJ43" s="245"/>
      <c r="AK43" s="245"/>
      <c r="AL43" s="245"/>
      <c r="AM43" s="245"/>
      <c r="AN43" s="246"/>
      <c r="AO43" s="244"/>
      <c r="AP43" s="245"/>
      <c r="AQ43" s="245"/>
      <c r="AR43" s="245"/>
      <c r="AS43" s="245"/>
      <c r="AT43" s="246"/>
      <c r="AU43" s="244"/>
      <c r="AV43" s="245"/>
      <c r="AW43" s="245"/>
      <c r="AX43" s="245"/>
      <c r="AY43" s="245"/>
      <c r="AZ43" s="246"/>
      <c r="BA43" s="4"/>
    </row>
    <row r="44" spans="1:53" ht="18.75" customHeight="1" x14ac:dyDescent="0.45">
      <c r="A44" s="260"/>
      <c r="B44" s="261"/>
      <c r="C44" s="262"/>
      <c r="D44" s="250" t="s">
        <v>134</v>
      </c>
      <c r="E44" s="251"/>
      <c r="F44" s="251"/>
      <c r="G44" s="251"/>
      <c r="H44" s="251"/>
      <c r="I44" s="251"/>
      <c r="J44" s="252"/>
      <c r="K44" s="248" t="s">
        <v>131</v>
      </c>
      <c r="L44" s="249"/>
      <c r="M44" s="249"/>
      <c r="N44" s="249"/>
      <c r="O44" s="249"/>
      <c r="P44" s="249"/>
      <c r="Q44" s="249" t="s">
        <v>131</v>
      </c>
      <c r="R44" s="249"/>
      <c r="S44" s="249"/>
      <c r="T44" s="249"/>
      <c r="U44" s="249"/>
      <c r="V44" s="249"/>
      <c r="W44" s="249" t="s">
        <v>131</v>
      </c>
      <c r="X44" s="249"/>
      <c r="Y44" s="249"/>
      <c r="Z44" s="249"/>
      <c r="AA44" s="249"/>
      <c r="AB44" s="249"/>
      <c r="AC44" s="241">
        <v>0</v>
      </c>
      <c r="AD44" s="242"/>
      <c r="AE44" s="242"/>
      <c r="AF44" s="242"/>
      <c r="AG44" s="242"/>
      <c r="AH44" s="243"/>
      <c r="AI44" s="241">
        <v>0</v>
      </c>
      <c r="AJ44" s="242"/>
      <c r="AK44" s="242"/>
      <c r="AL44" s="242"/>
      <c r="AM44" s="242"/>
      <c r="AN44" s="243"/>
      <c r="AO44" s="241">
        <v>0</v>
      </c>
      <c r="AP44" s="242"/>
      <c r="AQ44" s="242"/>
      <c r="AR44" s="242"/>
      <c r="AS44" s="242"/>
      <c r="AT44" s="243"/>
      <c r="AU44" s="241">
        <v>0</v>
      </c>
      <c r="AV44" s="242"/>
      <c r="AW44" s="242"/>
      <c r="AX44" s="242"/>
      <c r="AY44" s="242"/>
      <c r="AZ44" s="243"/>
      <c r="BA44" s="4"/>
    </row>
    <row r="45" spans="1:53" ht="18.75" customHeight="1" x14ac:dyDescent="0.45">
      <c r="A45" s="260"/>
      <c r="B45" s="261"/>
      <c r="C45" s="262"/>
      <c r="D45" s="253"/>
      <c r="E45" s="254"/>
      <c r="F45" s="254"/>
      <c r="G45" s="254"/>
      <c r="H45" s="254"/>
      <c r="I45" s="254"/>
      <c r="J45" s="255"/>
      <c r="K45" s="248"/>
      <c r="L45" s="249"/>
      <c r="M45" s="249"/>
      <c r="N45" s="249"/>
      <c r="O45" s="249"/>
      <c r="P45" s="249"/>
      <c r="Q45" s="249"/>
      <c r="R45" s="249"/>
      <c r="S45" s="249"/>
      <c r="T45" s="249"/>
      <c r="U45" s="249"/>
      <c r="V45" s="249"/>
      <c r="W45" s="249"/>
      <c r="X45" s="249"/>
      <c r="Y45" s="249"/>
      <c r="Z45" s="249"/>
      <c r="AA45" s="249"/>
      <c r="AB45" s="249"/>
      <c r="AC45" s="244"/>
      <c r="AD45" s="245"/>
      <c r="AE45" s="245"/>
      <c r="AF45" s="245"/>
      <c r="AG45" s="245"/>
      <c r="AH45" s="246"/>
      <c r="AI45" s="244"/>
      <c r="AJ45" s="245"/>
      <c r="AK45" s="245"/>
      <c r="AL45" s="245"/>
      <c r="AM45" s="245"/>
      <c r="AN45" s="246"/>
      <c r="AO45" s="244"/>
      <c r="AP45" s="245"/>
      <c r="AQ45" s="245"/>
      <c r="AR45" s="245"/>
      <c r="AS45" s="245"/>
      <c r="AT45" s="246"/>
      <c r="AU45" s="244"/>
      <c r="AV45" s="245"/>
      <c r="AW45" s="245"/>
      <c r="AX45" s="245"/>
      <c r="AY45" s="245"/>
      <c r="AZ45" s="246"/>
      <c r="BA45" s="4"/>
    </row>
    <row r="46" spans="1:53" ht="18.75" customHeight="1" x14ac:dyDescent="0.45">
      <c r="A46" s="260"/>
      <c r="B46" s="261"/>
      <c r="C46" s="262"/>
      <c r="D46" s="250" t="s">
        <v>135</v>
      </c>
      <c r="E46" s="251"/>
      <c r="F46" s="251"/>
      <c r="G46" s="251"/>
      <c r="H46" s="251"/>
      <c r="I46" s="251"/>
      <c r="J46" s="252"/>
      <c r="K46" s="248" t="s">
        <v>131</v>
      </c>
      <c r="L46" s="249"/>
      <c r="M46" s="249"/>
      <c r="N46" s="249"/>
      <c r="O46" s="249"/>
      <c r="P46" s="249"/>
      <c r="Q46" s="249" t="s">
        <v>131</v>
      </c>
      <c r="R46" s="249"/>
      <c r="S46" s="249"/>
      <c r="T46" s="249"/>
      <c r="U46" s="249"/>
      <c r="V46" s="249"/>
      <c r="W46" s="249" t="s">
        <v>131</v>
      </c>
      <c r="X46" s="249"/>
      <c r="Y46" s="249"/>
      <c r="Z46" s="249"/>
      <c r="AA46" s="249"/>
      <c r="AB46" s="249"/>
      <c r="AC46" s="241">
        <v>1500</v>
      </c>
      <c r="AD46" s="242"/>
      <c r="AE46" s="242"/>
      <c r="AF46" s="242"/>
      <c r="AG46" s="242"/>
      <c r="AH46" s="243"/>
      <c r="AI46" s="241">
        <v>0</v>
      </c>
      <c r="AJ46" s="242"/>
      <c r="AK46" s="242"/>
      <c r="AL46" s="242"/>
      <c r="AM46" s="242"/>
      <c r="AN46" s="243"/>
      <c r="AO46" s="241">
        <v>0</v>
      </c>
      <c r="AP46" s="242"/>
      <c r="AQ46" s="242"/>
      <c r="AR46" s="242"/>
      <c r="AS46" s="242"/>
      <c r="AT46" s="243"/>
      <c r="AU46" s="241">
        <v>0</v>
      </c>
      <c r="AV46" s="242"/>
      <c r="AW46" s="242"/>
      <c r="AX46" s="242"/>
      <c r="AY46" s="242"/>
      <c r="AZ46" s="243"/>
      <c r="BA46" s="4" t="s">
        <v>161</v>
      </c>
    </row>
    <row r="47" spans="1:53" ht="18.75" customHeight="1" x14ac:dyDescent="0.45">
      <c r="A47" s="260"/>
      <c r="B47" s="261"/>
      <c r="C47" s="262"/>
      <c r="D47" s="253"/>
      <c r="E47" s="254"/>
      <c r="F47" s="254"/>
      <c r="G47" s="254"/>
      <c r="H47" s="254"/>
      <c r="I47" s="254"/>
      <c r="J47" s="255"/>
      <c r="K47" s="248"/>
      <c r="L47" s="249"/>
      <c r="M47" s="249"/>
      <c r="N47" s="249"/>
      <c r="O47" s="249"/>
      <c r="P47" s="249"/>
      <c r="Q47" s="249"/>
      <c r="R47" s="249"/>
      <c r="S47" s="249"/>
      <c r="T47" s="249"/>
      <c r="U47" s="249"/>
      <c r="V47" s="249"/>
      <c r="W47" s="249"/>
      <c r="X47" s="249"/>
      <c r="Y47" s="249"/>
      <c r="Z47" s="249"/>
      <c r="AA47" s="249"/>
      <c r="AB47" s="249"/>
      <c r="AC47" s="244"/>
      <c r="AD47" s="245"/>
      <c r="AE47" s="245"/>
      <c r="AF47" s="245"/>
      <c r="AG47" s="245"/>
      <c r="AH47" s="246"/>
      <c r="AI47" s="244"/>
      <c r="AJ47" s="245"/>
      <c r="AK47" s="245"/>
      <c r="AL47" s="245"/>
      <c r="AM47" s="245"/>
      <c r="AN47" s="246"/>
      <c r="AO47" s="244"/>
      <c r="AP47" s="245"/>
      <c r="AQ47" s="245"/>
      <c r="AR47" s="245"/>
      <c r="AS47" s="245"/>
      <c r="AT47" s="246"/>
      <c r="AU47" s="244"/>
      <c r="AV47" s="245"/>
      <c r="AW47" s="245"/>
      <c r="AX47" s="245"/>
      <c r="AY47" s="245"/>
      <c r="AZ47" s="246"/>
      <c r="BA47" s="4"/>
    </row>
    <row r="48" spans="1:53" ht="18.75" customHeight="1" x14ac:dyDescent="0.45">
      <c r="A48" s="260"/>
      <c r="B48" s="261"/>
      <c r="C48" s="262"/>
      <c r="D48" s="120" t="s">
        <v>136</v>
      </c>
      <c r="E48" s="121"/>
      <c r="F48" s="121"/>
      <c r="G48" s="121"/>
      <c r="H48" s="121"/>
      <c r="I48" s="121"/>
      <c r="J48" s="122"/>
      <c r="K48" s="248" t="s">
        <v>131</v>
      </c>
      <c r="L48" s="249"/>
      <c r="M48" s="249"/>
      <c r="N48" s="249"/>
      <c r="O48" s="249"/>
      <c r="P48" s="249"/>
      <c r="Q48" s="249" t="s">
        <v>131</v>
      </c>
      <c r="R48" s="249"/>
      <c r="S48" s="249"/>
      <c r="T48" s="249"/>
      <c r="U48" s="249"/>
      <c r="V48" s="249"/>
      <c r="W48" s="249" t="s">
        <v>131</v>
      </c>
      <c r="X48" s="249"/>
      <c r="Y48" s="249"/>
      <c r="Z48" s="249"/>
      <c r="AA48" s="249"/>
      <c r="AB48" s="249"/>
      <c r="AC48" s="247">
        <f>SUM(AC40:AH47)</f>
        <v>4950</v>
      </c>
      <c r="AD48" s="247"/>
      <c r="AE48" s="247"/>
      <c r="AF48" s="247"/>
      <c r="AG48" s="247"/>
      <c r="AH48" s="247"/>
      <c r="AI48" s="247">
        <f>SUM(AI40:AN47)</f>
        <v>0</v>
      </c>
      <c r="AJ48" s="247"/>
      <c r="AK48" s="247"/>
      <c r="AL48" s="247"/>
      <c r="AM48" s="247"/>
      <c r="AN48" s="247"/>
      <c r="AO48" s="247">
        <f>SUM(AO40:AT47)</f>
        <v>0</v>
      </c>
      <c r="AP48" s="247"/>
      <c r="AQ48" s="247"/>
      <c r="AR48" s="247"/>
      <c r="AS48" s="247"/>
      <c r="AT48" s="247"/>
      <c r="AU48" s="247">
        <f>SUM(AU40:AZ47)</f>
        <v>0</v>
      </c>
      <c r="AV48" s="247"/>
      <c r="AW48" s="247"/>
      <c r="AX48" s="247"/>
      <c r="AY48" s="247"/>
      <c r="AZ48" s="247"/>
      <c r="BA48" s="4" t="s">
        <v>106</v>
      </c>
    </row>
    <row r="49" spans="1:53" ht="18.75" customHeight="1" x14ac:dyDescent="0.45">
      <c r="A49" s="263"/>
      <c r="B49" s="264"/>
      <c r="C49" s="265"/>
      <c r="D49" s="124"/>
      <c r="E49" s="125"/>
      <c r="F49" s="125"/>
      <c r="G49" s="125"/>
      <c r="H49" s="125"/>
      <c r="I49" s="125"/>
      <c r="J49" s="126"/>
      <c r="K49" s="248"/>
      <c r="L49" s="249"/>
      <c r="M49" s="249"/>
      <c r="N49" s="249"/>
      <c r="O49" s="249"/>
      <c r="P49" s="249"/>
      <c r="Q49" s="249"/>
      <c r="R49" s="249"/>
      <c r="S49" s="249"/>
      <c r="T49" s="249"/>
      <c r="U49" s="249"/>
      <c r="V49" s="249"/>
      <c r="W49" s="249"/>
      <c r="X49" s="249"/>
      <c r="Y49" s="249"/>
      <c r="Z49" s="249"/>
      <c r="AA49" s="249"/>
      <c r="AB49" s="249"/>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4"/>
    </row>
    <row r="50" spans="1:53" ht="18.75" customHeight="1" x14ac:dyDescent="0.45">
      <c r="BA50" s="4"/>
    </row>
    <row r="51" spans="1:53" ht="18.75" customHeight="1" x14ac:dyDescent="0.45">
      <c r="A51" s="1" t="s">
        <v>137</v>
      </c>
      <c r="BA51" s="4" t="s">
        <v>138</v>
      </c>
    </row>
    <row r="52" spans="1:53" ht="18.75" customHeight="1" x14ac:dyDescent="0.45">
      <c r="B52" s="1" t="s">
        <v>139</v>
      </c>
      <c r="BA52" s="4" t="s">
        <v>140</v>
      </c>
    </row>
    <row r="53" spans="1:53" ht="18.75" customHeight="1" x14ac:dyDescent="0.45">
      <c r="B53" s="1" t="s">
        <v>141</v>
      </c>
      <c r="BA53" s="4"/>
    </row>
    <row r="54" spans="1:53" ht="18.75" customHeight="1" x14ac:dyDescent="0.45">
      <c r="B54" s="1" t="s">
        <v>142</v>
      </c>
      <c r="BA54" s="4"/>
    </row>
    <row r="55" spans="1:53" ht="18.75" customHeight="1" x14ac:dyDescent="0.45">
      <c r="B55" s="1" t="s">
        <v>143</v>
      </c>
      <c r="BA55" s="4"/>
    </row>
    <row r="56" spans="1:53" ht="18.75" customHeight="1" x14ac:dyDescent="0.45">
      <c r="BA56" s="4"/>
    </row>
    <row r="57" spans="1:53" ht="18.75" customHeight="1" x14ac:dyDescent="0.45">
      <c r="A57" s="1" t="s">
        <v>144</v>
      </c>
      <c r="BA57" s="4"/>
    </row>
    <row r="58" spans="1:53" ht="18.75" customHeight="1" x14ac:dyDescent="0.45">
      <c r="B58" s="1" t="s">
        <v>145</v>
      </c>
      <c r="BA58" s="4" t="s">
        <v>146</v>
      </c>
    </row>
    <row r="59" spans="1:53" ht="18.75" customHeight="1" x14ac:dyDescent="0.45">
      <c r="B59" s="1" t="s">
        <v>147</v>
      </c>
      <c r="BA59" s="4" t="s">
        <v>148</v>
      </c>
    </row>
    <row r="60" spans="1:53" ht="18.75" customHeight="1" x14ac:dyDescent="0.45">
      <c r="B60" s="1" t="s">
        <v>149</v>
      </c>
      <c r="BA60" s="4" t="s">
        <v>150</v>
      </c>
    </row>
    <row r="61" spans="1:53" ht="18.75" customHeight="1" x14ac:dyDescent="0.45"/>
    <row r="62" spans="1:53" ht="13.5" customHeight="1" x14ac:dyDescent="0.45"/>
  </sheetData>
  <mergeCells count="202">
    <mergeCell ref="C4:L4"/>
    <mergeCell ref="N4:AZ4"/>
    <mergeCell ref="A5:J6"/>
    <mergeCell ref="K5:P5"/>
    <mergeCell ref="Q5:V5"/>
    <mergeCell ref="W5:AB5"/>
    <mergeCell ref="AC5:AH5"/>
    <mergeCell ref="AI5:AN5"/>
    <mergeCell ref="AO5:AT5"/>
    <mergeCell ref="AU5:AZ5"/>
    <mergeCell ref="AU6:AZ6"/>
    <mergeCell ref="A7:J8"/>
    <mergeCell ref="K7:P8"/>
    <mergeCell ref="Q7:V8"/>
    <mergeCell ref="W7:AB8"/>
    <mergeCell ref="AC7:AH8"/>
    <mergeCell ref="AI7:AN8"/>
    <mergeCell ref="AO7:AT8"/>
    <mergeCell ref="AU7:AZ8"/>
    <mergeCell ref="K6:P6"/>
    <mergeCell ref="Q6:V6"/>
    <mergeCell ref="W6:AB6"/>
    <mergeCell ref="AC6:AH6"/>
    <mergeCell ref="AI6:AN6"/>
    <mergeCell ref="AO6:AT6"/>
    <mergeCell ref="AO9:AT10"/>
    <mergeCell ref="AU9:AZ10"/>
    <mergeCell ref="A11:J12"/>
    <mergeCell ref="K11:P12"/>
    <mergeCell ref="Q11:V12"/>
    <mergeCell ref="W11:AB12"/>
    <mergeCell ref="AC11:AH12"/>
    <mergeCell ref="AI11:AN12"/>
    <mergeCell ref="AO11:AT12"/>
    <mergeCell ref="AU11:AZ12"/>
    <mergeCell ref="A9:J10"/>
    <mergeCell ref="K9:P10"/>
    <mergeCell ref="Q9:V10"/>
    <mergeCell ref="W9:AB10"/>
    <mergeCell ref="AC9:AH10"/>
    <mergeCell ref="AI9:AN10"/>
    <mergeCell ref="AO13:AT14"/>
    <mergeCell ref="AU13:AZ14"/>
    <mergeCell ref="A15:J16"/>
    <mergeCell ref="K15:P16"/>
    <mergeCell ref="Q15:V16"/>
    <mergeCell ref="W15:AB16"/>
    <mergeCell ref="AC15:AH16"/>
    <mergeCell ref="AI15:AN16"/>
    <mergeCell ref="AO15:AT16"/>
    <mergeCell ref="AU15:AZ16"/>
    <mergeCell ref="A13:J14"/>
    <mergeCell ref="K13:P14"/>
    <mergeCell ref="Q13:V14"/>
    <mergeCell ref="W13:AB14"/>
    <mergeCell ref="AC13:AH14"/>
    <mergeCell ref="AI13:AN14"/>
    <mergeCell ref="AO17:AT18"/>
    <mergeCell ref="AU17:AZ18"/>
    <mergeCell ref="A19:J20"/>
    <mergeCell ref="K19:P20"/>
    <mergeCell ref="Q19:V20"/>
    <mergeCell ref="W19:AB20"/>
    <mergeCell ref="AC19:AH20"/>
    <mergeCell ref="AI19:AN20"/>
    <mergeCell ref="AO19:AT20"/>
    <mergeCell ref="AU19:AZ20"/>
    <mergeCell ref="A17:J18"/>
    <mergeCell ref="K17:P18"/>
    <mergeCell ref="Q17:V18"/>
    <mergeCell ref="W17:AB18"/>
    <mergeCell ref="AC17:AH18"/>
    <mergeCell ref="AI17:AN18"/>
    <mergeCell ref="AO21:AT22"/>
    <mergeCell ref="AU21:AZ22"/>
    <mergeCell ref="A23:J24"/>
    <mergeCell ref="K23:P24"/>
    <mergeCell ref="Q23:V24"/>
    <mergeCell ref="W23:AB24"/>
    <mergeCell ref="AC23:AH24"/>
    <mergeCell ref="AI23:AN24"/>
    <mergeCell ref="AO23:AT24"/>
    <mergeCell ref="AU23:AZ24"/>
    <mergeCell ref="A21:J22"/>
    <mergeCell ref="K21:P22"/>
    <mergeCell ref="Q21:V22"/>
    <mergeCell ref="W21:AB22"/>
    <mergeCell ref="AC21:AH22"/>
    <mergeCell ref="AI21:AN22"/>
    <mergeCell ref="AO25:AT26"/>
    <mergeCell ref="AU25:AZ26"/>
    <mergeCell ref="C27:J27"/>
    <mergeCell ref="K27:P27"/>
    <mergeCell ref="Q27:V27"/>
    <mergeCell ref="W27:AB27"/>
    <mergeCell ref="AC27:AH27"/>
    <mergeCell ref="AI27:AN27"/>
    <mergeCell ref="AO27:AT27"/>
    <mergeCell ref="AU27:AZ27"/>
    <mergeCell ref="A25:J26"/>
    <mergeCell ref="K25:P26"/>
    <mergeCell ref="Q25:V26"/>
    <mergeCell ref="W25:AB26"/>
    <mergeCell ref="AC25:AH26"/>
    <mergeCell ref="AI25:AN26"/>
    <mergeCell ref="AO28:AT28"/>
    <mergeCell ref="AU28:AZ28"/>
    <mergeCell ref="C29:J29"/>
    <mergeCell ref="K29:P29"/>
    <mergeCell ref="Q29:V29"/>
    <mergeCell ref="W29:AB29"/>
    <mergeCell ref="AC29:AH29"/>
    <mergeCell ref="AI29:AN29"/>
    <mergeCell ref="AO29:AT29"/>
    <mergeCell ref="AU29:AZ29"/>
    <mergeCell ref="C28:J28"/>
    <mergeCell ref="K28:P28"/>
    <mergeCell ref="Q28:V28"/>
    <mergeCell ref="W28:AB28"/>
    <mergeCell ref="AC28:AH28"/>
    <mergeCell ref="AI28:AN28"/>
    <mergeCell ref="AO30:AT31"/>
    <mergeCell ref="AU30:AZ31"/>
    <mergeCell ref="A32:J33"/>
    <mergeCell ref="K32:P33"/>
    <mergeCell ref="Q32:V33"/>
    <mergeCell ref="W32:AB33"/>
    <mergeCell ref="AC32:AH33"/>
    <mergeCell ref="AI32:AN33"/>
    <mergeCell ref="AO32:AT33"/>
    <mergeCell ref="AU32:AZ33"/>
    <mergeCell ref="A30:J31"/>
    <mergeCell ref="K30:P31"/>
    <mergeCell ref="Q30:V31"/>
    <mergeCell ref="W30:AB31"/>
    <mergeCell ref="AC30:AH31"/>
    <mergeCell ref="AI30:AN31"/>
    <mergeCell ref="AO42:AT43"/>
    <mergeCell ref="AO34:AT35"/>
    <mergeCell ref="AU34:AZ35"/>
    <mergeCell ref="A36:J37"/>
    <mergeCell ref="K36:P37"/>
    <mergeCell ref="Q36:V37"/>
    <mergeCell ref="W36:AB37"/>
    <mergeCell ref="AC36:AH37"/>
    <mergeCell ref="AI36:AN37"/>
    <mergeCell ref="AO36:AT37"/>
    <mergeCell ref="AU36:AZ37"/>
    <mergeCell ref="A34:J35"/>
    <mergeCell ref="K34:P35"/>
    <mergeCell ref="Q34:V35"/>
    <mergeCell ref="W34:AB35"/>
    <mergeCell ref="AC34:AH35"/>
    <mergeCell ref="AI34:AN35"/>
    <mergeCell ref="AC44:AH45"/>
    <mergeCell ref="AO38:AT39"/>
    <mergeCell ref="AU38:AZ39"/>
    <mergeCell ref="A40:C49"/>
    <mergeCell ref="D40:J41"/>
    <mergeCell ref="K40:P41"/>
    <mergeCell ref="Q40:V41"/>
    <mergeCell ref="W40:AB41"/>
    <mergeCell ref="AC40:AH41"/>
    <mergeCell ref="AI40:AN41"/>
    <mergeCell ref="AO40:AT41"/>
    <mergeCell ref="A38:J39"/>
    <mergeCell ref="K38:P39"/>
    <mergeCell ref="Q38:V39"/>
    <mergeCell ref="W38:AB39"/>
    <mergeCell ref="AC38:AH39"/>
    <mergeCell ref="AI38:AN39"/>
    <mergeCell ref="AU40:AZ41"/>
    <mergeCell ref="D42:J43"/>
    <mergeCell ref="K42:P43"/>
    <mergeCell ref="Q42:V43"/>
    <mergeCell ref="W42:AB43"/>
    <mergeCell ref="AC42:AH43"/>
    <mergeCell ref="AI42:AN43"/>
    <mergeCell ref="AI44:AN45"/>
    <mergeCell ref="AU42:AZ43"/>
    <mergeCell ref="AO48:AT49"/>
    <mergeCell ref="AU48:AZ49"/>
    <mergeCell ref="D48:J49"/>
    <mergeCell ref="K48:P49"/>
    <mergeCell ref="Q48:V49"/>
    <mergeCell ref="W48:AB49"/>
    <mergeCell ref="AC48:AH49"/>
    <mergeCell ref="AI48:AN49"/>
    <mergeCell ref="AO44:AT45"/>
    <mergeCell ref="AU44:AZ45"/>
    <mergeCell ref="D46:J47"/>
    <mergeCell ref="K46:P47"/>
    <mergeCell ref="Q46:V47"/>
    <mergeCell ref="W46:AB47"/>
    <mergeCell ref="AC46:AH47"/>
    <mergeCell ref="AI46:AN47"/>
    <mergeCell ref="AO46:AT47"/>
    <mergeCell ref="AU46:AZ47"/>
    <mergeCell ref="D44:J45"/>
    <mergeCell ref="K44:P45"/>
    <mergeCell ref="Q44:V45"/>
    <mergeCell ref="W44:AB45"/>
  </mergeCells>
  <phoneticPr fontId="2"/>
  <dataValidations count="2">
    <dataValidation imeMode="off" allowBlank="1" showInputMessage="1" showErrorMessage="1" sqref="K6:AZ49" xr:uid="{00000000-0002-0000-0400-000000000000}"/>
    <dataValidation imeMode="on" allowBlank="1" showInputMessage="1" showErrorMessage="1" sqref="M4" xr:uid="{00000000-0002-0000-0400-000001000000}"/>
  </dataValidations>
  <pageMargins left="0.70866141732283472" right="0.70866141732283472" top="0.74803149606299213" bottom="0.74803149606299213" header="0.31496062992125984" footer="0.31496062992125984"/>
  <pageSetup paperSize="9" scale="6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4"/>
  <sheetViews>
    <sheetView view="pageBreakPreview" zoomScaleNormal="100" zoomScaleSheetLayoutView="100" workbookViewId="0">
      <selection activeCell="D3" sqref="D3"/>
    </sheetView>
  </sheetViews>
  <sheetFormatPr defaultColWidth="8.69921875" defaultRowHeight="19.8" x14ac:dyDescent="0.5"/>
  <cols>
    <col min="1" max="1" width="5.796875" style="50" customWidth="1"/>
    <col min="2" max="2" width="25.5" style="50" bestFit="1" customWidth="1"/>
    <col min="3" max="3" width="5.5" style="50" bestFit="1" customWidth="1"/>
    <col min="4" max="5" width="13" style="50" bestFit="1" customWidth="1"/>
    <col min="6" max="6" width="17.19921875" style="50" bestFit="1" customWidth="1"/>
    <col min="7" max="7" width="10.19921875" style="50" customWidth="1"/>
    <col min="8" max="8" width="22.59765625" style="50" customWidth="1"/>
    <col min="9" max="9" width="3.09765625" style="50" customWidth="1"/>
    <col min="10" max="10" width="7.19921875" style="50" bestFit="1" customWidth="1"/>
    <col min="11" max="11" width="29.59765625" style="50" bestFit="1" customWidth="1"/>
    <col min="12" max="12" width="21.296875" style="50" bestFit="1" customWidth="1"/>
    <col min="13" max="13" width="13" style="50" bestFit="1" customWidth="1"/>
    <col min="14" max="14" width="9.5" style="50" bestFit="1" customWidth="1"/>
    <col min="15" max="16384" width="8.69921875" style="50"/>
  </cols>
  <sheetData>
    <row r="1" spans="1:12" x14ac:dyDescent="0.5">
      <c r="A1" s="50" t="s">
        <v>208</v>
      </c>
      <c r="H1" s="52" t="str">
        <f>IF(名称="","","名称："&amp;名称)</f>
        <v>名称：陶山商事</v>
      </c>
    </row>
    <row r="2" spans="1:12" ht="22.2" x14ac:dyDescent="0.55000000000000004">
      <c r="A2" s="99" t="s">
        <v>209</v>
      </c>
    </row>
    <row r="3" spans="1:12" ht="18.75" customHeight="1" x14ac:dyDescent="0.5">
      <c r="G3" s="57"/>
      <c r="H3" s="76"/>
    </row>
    <row r="4" spans="1:12" ht="59.4" x14ac:dyDescent="0.5">
      <c r="A4" s="77" t="s">
        <v>210</v>
      </c>
      <c r="B4" s="77" t="s">
        <v>211</v>
      </c>
      <c r="C4" s="77" t="s">
        <v>212</v>
      </c>
      <c r="D4" s="78" t="s">
        <v>213</v>
      </c>
      <c r="E4" s="78" t="s">
        <v>214</v>
      </c>
      <c r="F4" s="78" t="s">
        <v>215</v>
      </c>
      <c r="G4" s="78" t="s">
        <v>242</v>
      </c>
      <c r="H4" s="78" t="s">
        <v>243</v>
      </c>
    </row>
    <row r="5" spans="1:12" ht="27" customHeight="1" x14ac:dyDescent="0.5">
      <c r="A5" s="79">
        <v>1</v>
      </c>
      <c r="B5" s="80" t="s">
        <v>190</v>
      </c>
      <c r="C5" s="81">
        <v>1</v>
      </c>
      <c r="D5" s="82">
        <v>700000</v>
      </c>
      <c r="E5" s="83">
        <f t="shared" ref="E5:E8" si="0">IF(OR(ISBLANK(C5),ISBLANK(D5)),"",C5*D5)</f>
        <v>700000</v>
      </c>
      <c r="F5" s="84">
        <v>45960</v>
      </c>
      <c r="G5" s="85" t="s">
        <v>234</v>
      </c>
      <c r="H5" s="86" t="s">
        <v>235</v>
      </c>
      <c r="J5" s="57" t="str">
        <f>IF(B5="","",IF(G5="","←　発注先の所在地、発注先名が入力されていません",""))</f>
        <v/>
      </c>
      <c r="L5" s="50" t="s">
        <v>216</v>
      </c>
    </row>
    <row r="6" spans="1:12" ht="27" customHeight="1" x14ac:dyDescent="0.5">
      <c r="A6" s="79">
        <v>2</v>
      </c>
      <c r="B6" s="80" t="s">
        <v>192</v>
      </c>
      <c r="C6" s="81">
        <v>1</v>
      </c>
      <c r="D6" s="82">
        <v>2500000</v>
      </c>
      <c r="E6" s="83">
        <f t="shared" si="0"/>
        <v>2500000</v>
      </c>
      <c r="F6" s="84">
        <v>45960</v>
      </c>
      <c r="G6" s="85" t="s">
        <v>234</v>
      </c>
      <c r="H6" s="86" t="s">
        <v>235</v>
      </c>
      <c r="J6" s="57" t="str">
        <f>IF(B6="","",IF(G6="","←　発注先の所在地、発注先名が入力されていません",""))</f>
        <v/>
      </c>
      <c r="L6" s="50" t="s">
        <v>217</v>
      </c>
    </row>
    <row r="7" spans="1:12" ht="27" customHeight="1" x14ac:dyDescent="0.5">
      <c r="A7" s="79">
        <v>3</v>
      </c>
      <c r="B7" s="80" t="s">
        <v>193</v>
      </c>
      <c r="C7" s="81">
        <v>1</v>
      </c>
      <c r="D7" s="82">
        <v>800000</v>
      </c>
      <c r="E7" s="83">
        <f t="shared" si="0"/>
        <v>800000</v>
      </c>
      <c r="F7" s="84">
        <v>45960</v>
      </c>
      <c r="G7" s="85" t="s">
        <v>234</v>
      </c>
      <c r="H7" s="86" t="s">
        <v>235</v>
      </c>
      <c r="J7" s="57" t="str">
        <f>IF(B7="","",IF(G7="","←　発注先の所在地、発注先名が入力されていません",""))</f>
        <v/>
      </c>
      <c r="L7" s="50" t="s">
        <v>218</v>
      </c>
    </row>
    <row r="8" spans="1:12" ht="27" customHeight="1" x14ac:dyDescent="0.5">
      <c r="A8" s="79">
        <v>4</v>
      </c>
      <c r="B8" s="80"/>
      <c r="C8" s="81"/>
      <c r="D8" s="82"/>
      <c r="E8" s="83" t="str">
        <f t="shared" si="0"/>
        <v/>
      </c>
      <c r="F8" s="84"/>
      <c r="G8" s="85"/>
      <c r="H8" s="86"/>
      <c r="J8" s="57" t="str">
        <f>IF(B8="","",IF(G8="","←　発注先の所在地、発注先名が入力されていません",""))</f>
        <v/>
      </c>
    </row>
    <row r="9" spans="1:12" ht="27" customHeight="1" x14ac:dyDescent="0.5">
      <c r="A9" s="79">
        <v>5</v>
      </c>
      <c r="B9" s="80"/>
      <c r="C9" s="81"/>
      <c r="D9" s="82"/>
      <c r="E9" s="83" t="str">
        <f>IF(OR(ISBLANK(C9),ISBLANK(D9)),"",C9*D9)</f>
        <v/>
      </c>
      <c r="F9" s="84"/>
      <c r="G9" s="85"/>
      <c r="H9" s="86"/>
      <c r="J9" s="57" t="str">
        <f>IF(B9="","",IF(G9="","←　発注先の所在地、発注先名が入力されていません",""))</f>
        <v/>
      </c>
    </row>
    <row r="10" spans="1:12" ht="27" customHeight="1" x14ac:dyDescent="0.5">
      <c r="A10" s="87"/>
      <c r="B10" s="88" t="s">
        <v>219</v>
      </c>
      <c r="C10" s="89"/>
      <c r="D10" s="90"/>
      <c r="E10" s="90"/>
      <c r="F10" s="91"/>
      <c r="G10" s="92"/>
      <c r="H10" s="93"/>
    </row>
    <row r="11" spans="1:12" ht="27" customHeight="1" x14ac:dyDescent="0.5">
      <c r="A11" s="94"/>
      <c r="B11" s="94"/>
      <c r="C11" s="327" t="s">
        <v>172</v>
      </c>
      <c r="D11" s="327"/>
      <c r="E11" s="95">
        <f>IF(SUM(E4:E10)=0,"",SUM(E4:E10))</f>
        <v>4000000</v>
      </c>
      <c r="F11" s="96"/>
      <c r="G11" s="97" t="str">
        <f>IF(COUNTA($G$4:$G$10)-1=0,"",IF(COUNTA($G$4:$G$10)-1=COUNTIF($G$4:$G$10,"島根県内"),"県内",IF(COUNTIF($G$4:$G$10,"その他")&gt;=1,"理由記載")))</f>
        <v>県内</v>
      </c>
      <c r="H11" s="98"/>
      <c r="J11" s="57"/>
    </row>
    <row r="12" spans="1:12" x14ac:dyDescent="0.5">
      <c r="J12" s="57"/>
    </row>
    <row r="13" spans="1:12" x14ac:dyDescent="0.5">
      <c r="A13" s="50" t="s">
        <v>244</v>
      </c>
    </row>
    <row r="14" spans="1:12" x14ac:dyDescent="0.5">
      <c r="A14" s="328"/>
      <c r="B14" s="329"/>
      <c r="C14" s="329"/>
      <c r="D14" s="329"/>
      <c r="E14" s="329"/>
      <c r="F14" s="329"/>
      <c r="G14" s="329"/>
      <c r="H14" s="329"/>
    </row>
  </sheetData>
  <mergeCells count="2">
    <mergeCell ref="C11:D11"/>
    <mergeCell ref="A14:H14"/>
  </mergeCells>
  <phoneticPr fontId="2"/>
  <dataValidations count="1">
    <dataValidation type="list" allowBlank="1" showInputMessage="1" showErrorMessage="1" sqref="G5:G9" xr:uid="{00000000-0002-0000-0500-000000000000}">
      <formula1>"島根県内,その他"</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
  <sheetViews>
    <sheetView zoomScaleNormal="100" workbookViewId="0">
      <selection activeCell="D2" sqref="D2"/>
    </sheetView>
  </sheetViews>
  <sheetFormatPr defaultColWidth="8.69921875" defaultRowHeight="19.8" x14ac:dyDescent="0.5"/>
  <cols>
    <col min="1" max="1" width="3.19921875" style="50" customWidth="1"/>
    <col min="2" max="16384" width="8.69921875" style="50"/>
  </cols>
  <sheetData>
    <row r="1" spans="1:10" x14ac:dyDescent="0.5">
      <c r="A1" s="50" t="s">
        <v>220</v>
      </c>
      <c r="I1" s="52" t="str">
        <f>IF(名称="","","名称："&amp;名称)</f>
        <v>名称：陶山商事</v>
      </c>
    </row>
    <row r="2" spans="1:10" s="99" customFormat="1" ht="22.2" x14ac:dyDescent="0.55000000000000004">
      <c r="A2" s="99" t="s">
        <v>221</v>
      </c>
    </row>
    <row r="3" spans="1:10" x14ac:dyDescent="0.5">
      <c r="H3" s="57"/>
      <c r="I3" s="76"/>
    </row>
    <row r="4" spans="1:10" ht="25.05" customHeight="1" x14ac:dyDescent="0.5">
      <c r="A4" s="50" t="s">
        <v>236</v>
      </c>
    </row>
    <row r="5" spans="1:10" ht="25.05" customHeight="1" x14ac:dyDescent="0.5">
      <c r="B5" s="50" t="s">
        <v>237</v>
      </c>
      <c r="C5" s="331" t="s">
        <v>229</v>
      </c>
      <c r="D5" s="331"/>
      <c r="E5" s="331"/>
      <c r="F5" s="331"/>
      <c r="I5" s="330"/>
      <c r="J5" s="330"/>
    </row>
    <row r="6" spans="1:10" ht="25.05" customHeight="1" x14ac:dyDescent="0.5">
      <c r="A6" s="51"/>
      <c r="B6" s="51"/>
      <c r="C6" s="58"/>
      <c r="D6" s="58"/>
      <c r="E6" s="58"/>
      <c r="F6" s="58"/>
    </row>
    <row r="7" spans="1:10" ht="25.05" customHeight="1" x14ac:dyDescent="0.5">
      <c r="A7" s="50" t="s">
        <v>222</v>
      </c>
    </row>
    <row r="8" spans="1:10" ht="25.05" customHeight="1" x14ac:dyDescent="0.5">
      <c r="B8" s="50" t="s">
        <v>223</v>
      </c>
      <c r="C8" s="330" t="s">
        <v>230</v>
      </c>
      <c r="D8" s="330"/>
      <c r="E8" s="330"/>
      <c r="F8" s="330"/>
    </row>
    <row r="9" spans="1:10" ht="25.05" customHeight="1" x14ac:dyDescent="0.5">
      <c r="B9" s="50" t="s">
        <v>225</v>
      </c>
      <c r="C9" s="330" t="s">
        <v>231</v>
      </c>
      <c r="D9" s="330"/>
      <c r="E9" s="330"/>
      <c r="F9" s="330"/>
    </row>
    <row r="10" spans="1:10" ht="25.05" customHeight="1" x14ac:dyDescent="0.5">
      <c r="B10" s="50" t="s">
        <v>226</v>
      </c>
      <c r="C10" s="330" t="s">
        <v>232</v>
      </c>
      <c r="D10" s="330"/>
      <c r="E10" s="330"/>
      <c r="F10" s="330"/>
    </row>
    <row r="11" spans="1:10" ht="25.05" customHeight="1" x14ac:dyDescent="0.5">
      <c r="B11" s="50" t="s">
        <v>227</v>
      </c>
      <c r="C11" s="330" t="s">
        <v>233</v>
      </c>
      <c r="D11" s="330"/>
      <c r="E11" s="330"/>
      <c r="F11" s="330"/>
    </row>
    <row r="12" spans="1:10" ht="25.05" customHeight="1" x14ac:dyDescent="0.5">
      <c r="B12" s="50" t="s">
        <v>228</v>
      </c>
      <c r="C12" s="330" t="s">
        <v>224</v>
      </c>
      <c r="D12" s="330"/>
      <c r="E12" s="330"/>
      <c r="F12" s="330"/>
    </row>
  </sheetData>
  <mergeCells count="7">
    <mergeCell ref="C10:F10"/>
    <mergeCell ref="C11:F11"/>
    <mergeCell ref="C12:F12"/>
    <mergeCell ref="C5:F5"/>
    <mergeCell ref="I5:J5"/>
    <mergeCell ref="C8:F8"/>
    <mergeCell ref="C9:F9"/>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別紙1記載例</vt:lpstr>
      <vt:lpstr>別紙2記載例</vt:lpstr>
      <vt:lpstr>別紙３記載例1</vt:lpstr>
      <vt:lpstr>別紙３記載例2</vt:lpstr>
      <vt:lpstr>別紙３記載例3</vt:lpstr>
      <vt:lpstr>別紙４記載例</vt:lpstr>
      <vt:lpstr>別紙5記載例</vt:lpstr>
      <vt:lpstr>別紙6-1記載例</vt:lpstr>
      <vt:lpstr>別紙6-2記載例</vt:lpstr>
      <vt:lpstr>別紙1記載例!Print_Area</vt:lpstr>
      <vt:lpstr>別紙2記載例!Print_Area</vt:lpstr>
      <vt:lpstr>別紙３記載例1!Print_Area</vt:lpstr>
      <vt:lpstr>別紙３記載例2!Print_Area</vt:lpstr>
      <vt:lpstr>別紙３記載例3!Print_Area</vt:lpstr>
      <vt:lpstr>別紙5記載例!Print_Area</vt:lpstr>
      <vt:lpstr>'別紙6-1記載例'!Print_Area</vt:lpstr>
      <vt:lpstr>補助対象経費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中間　央志</dc:creator>
  <cp:lastModifiedBy>adachi</cp:lastModifiedBy>
  <cp:lastPrinted>2025-04-18T07:06:16Z</cp:lastPrinted>
  <dcterms:created xsi:type="dcterms:W3CDTF">2025-04-01T00:27:36Z</dcterms:created>
  <dcterms:modified xsi:type="dcterms:W3CDTF">2025-05-14T06:54:05Z</dcterms:modified>
</cp:coreProperties>
</file>